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63.42.41.106\sgd\10統計調査係\給与実態調査\R4\1_調査の実施\20220726_R4調査票等作成\20220803_調査票等\"/>
    </mc:Choice>
  </mc:AlternateContent>
  <bookViews>
    <workbookView xWindow="0" yWindow="0" windowWidth="28800" windowHeight="12210"/>
  </bookViews>
  <sheets>
    <sheet name="個人情報(記入例)" sheetId="10" r:id="rId1"/>
  </sheets>
  <definedNames>
    <definedName name="file_close" localSheetId="0">'個人情報(記入例)'!file_close</definedName>
    <definedName name="file_close">[0]!file_close</definedName>
    <definedName name="file_close2">[0]!file_close2</definedName>
    <definedName name="kumiko">[0]!kumiko</definedName>
    <definedName name="M_err_rist.更新" localSheetId="0">'個人情報(記入例)'!M_err_rist.更新</definedName>
    <definedName name="M_err_rist.更新">[0]!M_err_rist.更新</definedName>
    <definedName name="pre_file_close" localSheetId="0">'個人情報(記入例)'!pre_file_close</definedName>
    <definedName name="pre_file_close">[0]!pre_file_close</definedName>
    <definedName name="_xlnm.Print_Area" localSheetId="0">'個人情報(記入例)'!$B$1:$BX$61</definedName>
    <definedName name="_xlnm.Print_Titles" localSheetId="0">'個人情報(記入例)'!$B:$D,'個人情報(記入例)'!$1:$7</definedName>
    <definedName name="step2" localSheetId="0">'個人情報(記入例)'!step2</definedName>
    <definedName name="step2">[0]!step2</definedName>
    <definedName name="あ">[0]!あ</definedName>
    <definedName name="更新" localSheetId="0">'個人情報(記入例)'!更新</definedName>
    <definedName name="更新">[0]!更新</definedName>
  </definedNames>
  <calcPr calcId="162913"/>
</workbook>
</file>

<file path=xl/calcChain.xml><?xml version="1.0" encoding="utf-8"?>
<calcChain xmlns="http://schemas.openxmlformats.org/spreadsheetml/2006/main">
  <c r="BL9" i="10" l="1"/>
  <c r="BE9" i="10"/>
  <c r="BE10" i="10"/>
  <c r="BE11" i="10"/>
  <c r="BE12" i="10"/>
  <c r="BE13" i="10"/>
  <c r="BE14" i="10"/>
  <c r="BE15" i="10"/>
  <c r="BE16" i="10"/>
  <c r="BE17" i="10"/>
  <c r="BE18" i="10"/>
  <c r="BE19" i="10"/>
  <c r="BE20" i="10"/>
  <c r="BE21" i="10"/>
  <c r="BE22" i="10"/>
  <c r="BE23" i="10"/>
  <c r="BE24" i="10"/>
  <c r="BE25" i="10"/>
  <c r="BE26" i="10"/>
  <c r="BE27" i="10"/>
  <c r="BE28" i="10"/>
  <c r="BE29" i="10"/>
  <c r="BE30" i="10"/>
  <c r="AC9" i="10" l="1"/>
  <c r="AB9" i="10" s="1"/>
  <c r="AC10" i="10"/>
  <c r="AB10" i="10" s="1"/>
  <c r="AC11" i="10"/>
  <c r="AB11" i="10" s="1"/>
  <c r="AC12" i="10"/>
  <c r="AC13" i="10"/>
  <c r="AB13" i="10"/>
  <c r="AC14" i="10"/>
  <c r="AC15" i="10"/>
  <c r="AC16" i="10"/>
  <c r="AB16" i="10" s="1"/>
  <c r="AC17" i="10"/>
  <c r="AB17" i="10" s="1"/>
  <c r="Z18" i="10"/>
  <c r="W18" i="10"/>
  <c r="W17" i="10"/>
  <c r="Z16" i="10"/>
  <c r="W16" i="10"/>
  <c r="Z15" i="10"/>
  <c r="W15" i="10"/>
  <c r="Z14" i="10"/>
  <c r="W14" i="10"/>
  <c r="Z13" i="10"/>
  <c r="W13" i="10"/>
  <c r="Z12" i="10"/>
  <c r="W12" i="10"/>
  <c r="Z11" i="10"/>
  <c r="W11" i="10"/>
  <c r="Z10" i="10"/>
  <c r="W10" i="10"/>
  <c r="Z9" i="10"/>
  <c r="W9" i="10"/>
  <c r="Z30" i="10"/>
  <c r="W30" i="10"/>
  <c r="Z29" i="10"/>
  <c r="W29" i="10"/>
  <c r="Z28" i="10"/>
  <c r="W28" i="10"/>
  <c r="Z27" i="10"/>
  <c r="W27" i="10"/>
  <c r="Z26" i="10"/>
  <c r="W26" i="10"/>
  <c r="Z25" i="10"/>
  <c r="W25" i="10"/>
  <c r="Z24" i="10"/>
  <c r="W24" i="10"/>
  <c r="Z23" i="10"/>
  <c r="W23" i="10"/>
  <c r="Z22" i="10"/>
  <c r="W22" i="10"/>
  <c r="Z21" i="10"/>
  <c r="W21" i="10"/>
  <c r="Z20" i="10"/>
  <c r="W20" i="10"/>
  <c r="Z19" i="10"/>
  <c r="W19" i="10"/>
  <c r="AB14" i="10"/>
  <c r="AB15" i="10"/>
  <c r="AC30" i="10"/>
  <c r="AB30" i="10" s="1"/>
  <c r="J30" i="10"/>
  <c r="J29" i="10"/>
  <c r="J28" i="10"/>
  <c r="J27" i="10"/>
  <c r="J26" i="10"/>
  <c r="J25" i="10"/>
  <c r="J24" i="10"/>
  <c r="J23" i="10"/>
  <c r="J22" i="10"/>
  <c r="J21" i="10"/>
  <c r="J20" i="10"/>
  <c r="J19" i="10"/>
  <c r="J18" i="10"/>
  <c r="J17" i="10"/>
  <c r="J16" i="10"/>
  <c r="J15" i="10"/>
  <c r="J14" i="10"/>
  <c r="J13" i="10"/>
  <c r="J12" i="10"/>
  <c r="J11" i="10"/>
  <c r="J10" i="10"/>
  <c r="J9" i="10"/>
  <c r="N11" i="10"/>
  <c r="N10" i="10"/>
  <c r="N9" i="10"/>
  <c r="N30" i="10"/>
  <c r="N29" i="10"/>
  <c r="N28" i="10"/>
  <c r="N27" i="10"/>
  <c r="N26" i="10"/>
  <c r="N25" i="10"/>
  <c r="N24" i="10"/>
  <c r="N23" i="10"/>
  <c r="N22" i="10"/>
  <c r="N21" i="10"/>
  <c r="N20" i="10"/>
  <c r="N19" i="10"/>
  <c r="N18" i="10"/>
  <c r="N17" i="10"/>
  <c r="N16" i="10"/>
  <c r="N15" i="10"/>
  <c r="N14" i="10"/>
  <c r="N13" i="10"/>
  <c r="N12" i="10"/>
  <c r="BJ8" i="10"/>
  <c r="BF8" i="10"/>
  <c r="AB29" i="10"/>
  <c r="AB28" i="10"/>
  <c r="AB27" i="10"/>
  <c r="AB26" i="10"/>
  <c r="AB25" i="10"/>
  <c r="AB24" i="10"/>
  <c r="AB23" i="10"/>
  <c r="AB22" i="10"/>
  <c r="AB21" i="10"/>
  <c r="AB20" i="10"/>
  <c r="AB19" i="10"/>
  <c r="AB18" i="10"/>
  <c r="AP30" i="10"/>
  <c r="AP29" i="10"/>
  <c r="AP28" i="10"/>
  <c r="AP27" i="10"/>
  <c r="AP26" i="10"/>
  <c r="AP25" i="10"/>
  <c r="AP24" i="10"/>
  <c r="AP23" i="10"/>
  <c r="AP22" i="10"/>
  <c r="AP21" i="10"/>
  <c r="AP20" i="10"/>
  <c r="AP19" i="10"/>
  <c r="AP18" i="10"/>
  <c r="P30" i="10"/>
  <c r="L30" i="10"/>
  <c r="H30" i="10"/>
  <c r="P29" i="10"/>
  <c r="L29" i="10"/>
  <c r="H29" i="10"/>
  <c r="P28" i="10"/>
  <c r="L28" i="10"/>
  <c r="H28" i="10"/>
  <c r="P27" i="10"/>
  <c r="L27" i="10"/>
  <c r="H27" i="10"/>
  <c r="P26" i="10"/>
  <c r="L26" i="10"/>
  <c r="H26" i="10"/>
  <c r="P25" i="10"/>
  <c r="L25" i="10"/>
  <c r="H25" i="10"/>
  <c r="P24" i="10"/>
  <c r="L24" i="10"/>
  <c r="H24" i="10"/>
  <c r="P23" i="10"/>
  <c r="L23" i="10"/>
  <c r="H23" i="10"/>
  <c r="P22" i="10"/>
  <c r="L22" i="10"/>
  <c r="H22" i="10"/>
  <c r="P21" i="10"/>
  <c r="L21" i="10"/>
  <c r="H21" i="10"/>
  <c r="P20" i="10"/>
  <c r="L20" i="10"/>
  <c r="H20" i="10"/>
  <c r="P19" i="10"/>
  <c r="L19" i="10"/>
  <c r="H19" i="10"/>
  <c r="P18" i="10"/>
  <c r="L18" i="10"/>
  <c r="H18" i="10"/>
  <c r="E30" i="10"/>
  <c r="E29" i="10"/>
  <c r="E28" i="10"/>
  <c r="E27" i="10"/>
  <c r="E26" i="10"/>
  <c r="E25" i="10"/>
  <c r="E24" i="10"/>
  <c r="E23" i="10"/>
  <c r="E22" i="10"/>
  <c r="E21" i="10"/>
  <c r="E20" i="10"/>
  <c r="E19" i="10"/>
  <c r="E18" i="10"/>
  <c r="BL15" i="10"/>
  <c r="BL10" i="10"/>
  <c r="BL11" i="10"/>
  <c r="BL12" i="10"/>
  <c r="BL13" i="10"/>
  <c r="BL14" i="10"/>
  <c r="BL16" i="10"/>
  <c r="BL17" i="10"/>
  <c r="AP17" i="10"/>
  <c r="U17" i="10"/>
  <c r="AP16" i="10"/>
  <c r="U16" i="10"/>
  <c r="AP15" i="10"/>
  <c r="U15" i="10"/>
  <c r="AP14" i="10"/>
  <c r="U14" i="10"/>
  <c r="AP13" i="10"/>
  <c r="U13" i="10"/>
  <c r="AP12" i="10"/>
  <c r="U12" i="10"/>
  <c r="AP11" i="10"/>
  <c r="U11" i="10"/>
  <c r="AP10" i="10"/>
  <c r="U10" i="10"/>
  <c r="AP9" i="10"/>
  <c r="U9" i="10"/>
  <c r="R17" i="10"/>
  <c r="P17" i="10"/>
  <c r="L17" i="10"/>
  <c r="R16" i="10"/>
  <c r="P16" i="10"/>
  <c r="L16" i="10"/>
  <c r="R15" i="10"/>
  <c r="P15" i="10"/>
  <c r="L15" i="10"/>
  <c r="R14" i="10"/>
  <c r="P14" i="10"/>
  <c r="L14" i="10"/>
  <c r="R13" i="10"/>
  <c r="P13" i="10"/>
  <c r="L13" i="10"/>
  <c r="R12" i="10"/>
  <c r="P12" i="10"/>
  <c r="L12" i="10"/>
  <c r="R11" i="10"/>
  <c r="P11" i="10"/>
  <c r="L11" i="10"/>
  <c r="R10" i="10"/>
  <c r="P10" i="10"/>
  <c r="L10" i="10"/>
  <c r="R9" i="10"/>
  <c r="P9" i="10"/>
  <c r="L9" i="10"/>
  <c r="H17" i="10"/>
  <c r="H16" i="10"/>
  <c r="H15" i="10"/>
  <c r="H14" i="10"/>
  <c r="H13" i="10"/>
  <c r="H12" i="10"/>
  <c r="H11" i="10"/>
  <c r="H10" i="10"/>
  <c r="H9" i="10"/>
  <c r="E17" i="10"/>
  <c r="E16" i="10"/>
  <c r="E15" i="10"/>
  <c r="E14" i="10"/>
  <c r="E13" i="10"/>
  <c r="E12" i="10"/>
  <c r="E11" i="10"/>
  <c r="E10" i="10"/>
  <c r="E9" i="10"/>
  <c r="R18" i="10"/>
  <c r="U18" i="10"/>
  <c r="BL18" i="10"/>
  <c r="R19" i="10"/>
  <c r="U19" i="10"/>
  <c r="BL19" i="10"/>
  <c r="R20" i="10"/>
  <c r="U20" i="10"/>
  <c r="BL20" i="10"/>
  <c r="R21" i="10"/>
  <c r="U21" i="10"/>
  <c r="BL21" i="10"/>
  <c r="R22" i="10"/>
  <c r="U22" i="10"/>
  <c r="BL22" i="10"/>
  <c r="R23" i="10"/>
  <c r="U23" i="10"/>
  <c r="BL23" i="10"/>
  <c r="R24" i="10"/>
  <c r="U24" i="10"/>
  <c r="BL24" i="10"/>
  <c r="R25" i="10"/>
  <c r="U25" i="10"/>
  <c r="BL25" i="10"/>
  <c r="R26" i="10"/>
  <c r="U26" i="10"/>
  <c r="BL26" i="10"/>
  <c r="R27" i="10"/>
  <c r="U27" i="10"/>
  <c r="BL27" i="10"/>
  <c r="R28" i="10"/>
  <c r="U28" i="10"/>
  <c r="BL28" i="10"/>
  <c r="R29" i="10"/>
  <c r="U29" i="10"/>
  <c r="BL29" i="10"/>
  <c r="R30" i="10"/>
  <c r="U30" i="10"/>
  <c r="AB12" i="10"/>
  <c r="BH8" i="10"/>
  <c r="BL8" i="10" l="1"/>
  <c r="BE8" i="10"/>
</calcChain>
</file>

<file path=xl/sharedStrings.xml><?xml version="1.0" encoding="utf-8"?>
<sst xmlns="http://schemas.openxmlformats.org/spreadsheetml/2006/main" count="83" uniqueCount="69">
  <si>
    <t>ｽｸﾛｰﾙして下さい=&gt;</t>
  </si>
  <si>
    <t>ここまでです。</t>
  </si>
  <si>
    <t>* はエラー個所です、修正して下さい。(Data入力個所のみ)</t>
  </si>
  <si>
    <t>（イ）搭乗
時間</t>
  </si>
  <si>
    <t>（ハ）時間給のみで支給
している場合</t>
  </si>
  <si>
    <t>（ホ）備考</t>
  </si>
  <si>
    <t>時間給合計</t>
  </si>
  <si>
    <t>固定額に
達する時間</t>
  </si>
  <si>
    <t>固定額合計</t>
  </si>
  <si>
    <t>航空関係技術者給与実態調査票</t>
  </si>
  <si>
    <t xml:space="preserve">合計（千円） =&gt; </t>
  </si>
  <si>
    <t>□□□□</t>
    <phoneticPr fontId="11"/>
  </si>
  <si>
    <t>▽▽▽▽</t>
    <phoneticPr fontId="11"/>
  </si>
  <si>
    <t>部長</t>
    <rPh sb="0" eb="2">
      <t>ブチョウ</t>
    </rPh>
    <phoneticPr fontId="11"/>
  </si>
  <si>
    <t>課長</t>
    <rPh sb="0" eb="2">
      <t>カチョウ</t>
    </rPh>
    <phoneticPr fontId="11"/>
  </si>
  <si>
    <t>役員兼務</t>
    <rPh sb="0" eb="2">
      <t>ヤクイン</t>
    </rPh>
    <rPh sb="2" eb="4">
      <t>ケンム</t>
    </rPh>
    <phoneticPr fontId="11"/>
  </si>
  <si>
    <t>その他
手当名称</t>
    <rPh sb="4" eb="6">
      <t>テアテ</t>
    </rPh>
    <rPh sb="6" eb="8">
      <t>メイショウ</t>
    </rPh>
    <phoneticPr fontId="11"/>
  </si>
  <si>
    <t>航空手当</t>
    <rPh sb="0" eb="2">
      <t>コウクウ</t>
    </rPh>
    <rPh sb="2" eb="4">
      <t>テアテ</t>
    </rPh>
    <phoneticPr fontId="11"/>
  </si>
  <si>
    <t>地域手当、航空手当</t>
    <rPh sb="0" eb="2">
      <t>チイキ</t>
    </rPh>
    <rPh sb="2" eb="4">
      <t>テアテ</t>
    </rPh>
    <rPh sb="5" eb="7">
      <t>コウクウ</t>
    </rPh>
    <rPh sb="7" eb="9">
      <t>テアテ</t>
    </rPh>
    <phoneticPr fontId="11"/>
  </si>
  <si>
    <t>１時間あたり
の単価</t>
    <phoneticPr fontId="11"/>
  </si>
  <si>
    <t>１時間あたり
の単価</t>
    <phoneticPr fontId="11"/>
  </si>
  <si>
    <t>教育、訓練施設及び機関</t>
    <rPh sb="7" eb="8">
      <t>オヨ</t>
    </rPh>
    <rPh sb="9" eb="11">
      <t>キカン</t>
    </rPh>
    <phoneticPr fontId="11"/>
  </si>
  <si>
    <t xml:space="preserve">（ロ）固定額のみで
支給している場合
</t>
    <phoneticPr fontId="11"/>
  </si>
  <si>
    <t>（ニ）固定給と時間給の
両方を支給している場合</t>
    <phoneticPr fontId="11"/>
  </si>
  <si>
    <t>（1年間の合計）</t>
    <rPh sb="2" eb="4">
      <t>ネンカン</t>
    </rPh>
    <rPh sb="5" eb="7">
      <t>ゴウケイ</t>
    </rPh>
    <phoneticPr fontId="11"/>
  </si>
  <si>
    <t>令和４年度</t>
    <rPh sb="0" eb="2">
      <t>レイワ</t>
    </rPh>
    <rPh sb="3" eb="5">
      <t>ネンド</t>
    </rPh>
    <phoneticPr fontId="11"/>
  </si>
  <si>
    <t>（A）毎月定額支払われる諸手当
（R4年7月16日～R4年8月15日までの
間にある給与の締切日の前月1ヵ月間）</t>
    <rPh sb="19" eb="20">
      <t>ネン</t>
    </rPh>
    <rPh sb="21" eb="22">
      <t>ツキ</t>
    </rPh>
    <rPh sb="24" eb="25">
      <t>ニチ</t>
    </rPh>
    <rPh sb="28" eb="29">
      <t>ネン</t>
    </rPh>
    <rPh sb="30" eb="31">
      <t>ツキ</t>
    </rPh>
    <rPh sb="33" eb="34">
      <t>ニチ</t>
    </rPh>
    <rPh sb="38" eb="39">
      <t>アイダ</t>
    </rPh>
    <rPh sb="42" eb="44">
      <t>キュウヨ</t>
    </rPh>
    <rPh sb="45" eb="48">
      <t>シメキリビ</t>
    </rPh>
    <rPh sb="49" eb="51">
      <t>ゼンゲツ</t>
    </rPh>
    <rPh sb="53" eb="54">
      <t>ゲツ</t>
    </rPh>
    <rPh sb="54" eb="55">
      <t>カン</t>
    </rPh>
    <phoneticPr fontId="11"/>
  </si>
  <si>
    <t>（B）R3年8月16日～R4年8月15日までに
支払われた手当（１年間の合計）</t>
    <rPh sb="33" eb="35">
      <t>ネンカン</t>
    </rPh>
    <rPh sb="36" eb="38">
      <t>ゴウケイ</t>
    </rPh>
    <phoneticPr fontId="16"/>
  </si>
  <si>
    <r>
      <t>23</t>
    </r>
    <r>
      <rPr>
        <sz val="10"/>
        <rFont val="ＭＳ Ｐゴシック"/>
        <family val="3"/>
        <charset val="128"/>
      </rPr>
      <t xml:space="preserve">
番号</t>
    </r>
    <phoneticPr fontId="11"/>
  </si>
  <si>
    <r>
      <t xml:space="preserve">24
</t>
    </r>
    <r>
      <rPr>
        <sz val="10"/>
        <rFont val="ＭＳ Ｐゴシック"/>
        <family val="3"/>
        <charset val="128"/>
      </rPr>
      <t xml:space="preserve">
役職名
資格名</t>
    </r>
    <phoneticPr fontId="11"/>
  </si>
  <si>
    <r>
      <t xml:space="preserve">25
</t>
    </r>
    <r>
      <rPr>
        <sz val="10"/>
        <rFont val="ＭＳ Ｐゴシック"/>
        <family val="3"/>
        <charset val="128"/>
      </rPr>
      <t xml:space="preserve">
資格
番号</t>
    </r>
    <phoneticPr fontId="11"/>
  </si>
  <si>
    <r>
      <t>26</t>
    </r>
    <r>
      <rPr>
        <sz val="10"/>
        <rFont val="ＭＳ Ｐゴシック"/>
        <family val="3"/>
        <charset val="128"/>
      </rPr>
      <t xml:space="preserve">
資格
取得年</t>
    </r>
    <phoneticPr fontId="11"/>
  </si>
  <si>
    <r>
      <t>27</t>
    </r>
    <r>
      <rPr>
        <sz val="10"/>
        <rFont val="ＭＳ Ｐゴシック"/>
        <family val="3"/>
        <charset val="128"/>
      </rPr>
      <t xml:space="preserve">
職種
番号</t>
    </r>
    <phoneticPr fontId="11"/>
  </si>
  <si>
    <r>
      <t>28</t>
    </r>
    <r>
      <rPr>
        <sz val="10"/>
        <rFont val="ＭＳ Ｐゴシック"/>
        <family val="3"/>
        <charset val="128"/>
      </rPr>
      <t xml:space="preserve">
雇用
形態</t>
    </r>
    <rPh sb="4" eb="6">
      <t>コヨウ</t>
    </rPh>
    <rPh sb="7" eb="9">
      <t>ケイタイ</t>
    </rPh>
    <phoneticPr fontId="11"/>
  </si>
  <si>
    <r>
      <t>29</t>
    </r>
    <r>
      <rPr>
        <sz val="10"/>
        <rFont val="ＭＳ Ｐゴシック"/>
        <family val="3"/>
        <charset val="128"/>
      </rPr>
      <t xml:space="preserve">
年齢
</t>
    </r>
    <phoneticPr fontId="11"/>
  </si>
  <si>
    <r>
      <t>30</t>
    </r>
    <r>
      <rPr>
        <sz val="10"/>
        <rFont val="ＭＳ Ｐゴシック"/>
        <family val="3"/>
        <charset val="128"/>
      </rPr>
      <t xml:space="preserve">
性別
</t>
    </r>
    <rPh sb="4" eb="6">
      <t>セイベツ</t>
    </rPh>
    <phoneticPr fontId="11"/>
  </si>
  <si>
    <r>
      <t>31</t>
    </r>
    <r>
      <rPr>
        <sz val="10"/>
        <rFont val="ＭＳ Ｐゴシック"/>
        <family val="3"/>
        <charset val="128"/>
      </rPr>
      <t xml:space="preserve">
学歴
番号</t>
    </r>
    <phoneticPr fontId="11"/>
  </si>
  <si>
    <r>
      <t>32</t>
    </r>
    <r>
      <rPr>
        <sz val="10"/>
        <rFont val="ＭＳ Ｐゴシック"/>
        <family val="3"/>
        <charset val="128"/>
      </rPr>
      <t xml:space="preserve">
実務の
経験
年数</t>
    </r>
    <phoneticPr fontId="11"/>
  </si>
  <si>
    <r>
      <t>33</t>
    </r>
    <r>
      <rPr>
        <sz val="10"/>
        <rFont val="ＭＳ Ｐゴシック"/>
        <family val="3"/>
        <charset val="128"/>
      </rPr>
      <t xml:space="preserve">
資格取得
後の経験
年数</t>
    </r>
    <phoneticPr fontId="11"/>
  </si>
  <si>
    <r>
      <t>34</t>
    </r>
    <r>
      <rPr>
        <sz val="10"/>
        <rFont val="ＭＳ Ｐゴシック"/>
        <family val="3"/>
        <charset val="128"/>
      </rPr>
      <t xml:space="preserve">
有給休暇日数</t>
    </r>
    <phoneticPr fontId="11"/>
  </si>
  <si>
    <r>
      <rPr>
        <sz val="10"/>
        <color indexed="12"/>
        <rFont val="ＭＳ Ｐゴシック"/>
        <family val="3"/>
        <charset val="128"/>
      </rPr>
      <t>35</t>
    </r>
    <r>
      <rPr>
        <sz val="10"/>
        <rFont val="ＭＳ Ｐゴシック"/>
        <family val="3"/>
        <charset val="128"/>
      </rPr>
      <t xml:space="preserve">
国土交通省業務受注実績
（有1、無2）</t>
    </r>
    <rPh sb="3" eb="5">
      <t>コクド</t>
    </rPh>
    <rPh sb="5" eb="8">
      <t>コウツウショウ</t>
    </rPh>
    <rPh sb="8" eb="10">
      <t>ギョウム</t>
    </rPh>
    <rPh sb="10" eb="12">
      <t>ジュチュウ</t>
    </rPh>
    <rPh sb="12" eb="14">
      <t>ジッセキ</t>
    </rPh>
    <rPh sb="16" eb="17">
      <t>ユウ</t>
    </rPh>
    <rPh sb="19" eb="20">
      <t>ム</t>
    </rPh>
    <phoneticPr fontId="11"/>
  </si>
  <si>
    <r>
      <rPr>
        <sz val="10"/>
        <color indexed="12"/>
        <rFont val="ＭＳ Ｐゴシック"/>
        <family val="3"/>
        <charset val="128"/>
      </rPr>
      <t>36</t>
    </r>
    <r>
      <rPr>
        <sz val="10"/>
        <rFont val="ＭＳ Ｐゴシック"/>
        <family val="3"/>
        <charset val="128"/>
      </rPr>
      <t xml:space="preserve">
国土交通省受注業務
（平均業務評定点）</t>
    </r>
    <rPh sb="3" eb="5">
      <t>コクド</t>
    </rPh>
    <rPh sb="5" eb="8">
      <t>コウツウショウ</t>
    </rPh>
    <rPh sb="8" eb="10">
      <t>ジュチュウ</t>
    </rPh>
    <rPh sb="10" eb="12">
      <t>ギョウム</t>
    </rPh>
    <rPh sb="14" eb="16">
      <t>ヘイキン</t>
    </rPh>
    <rPh sb="16" eb="18">
      <t>ギョウム</t>
    </rPh>
    <rPh sb="18" eb="20">
      <t>ヒョウテイ</t>
    </rPh>
    <rPh sb="20" eb="21">
      <t>テン</t>
    </rPh>
    <phoneticPr fontId="11"/>
  </si>
  <si>
    <r>
      <rPr>
        <sz val="10"/>
        <color indexed="12"/>
        <rFont val="ＭＳ Ｐゴシック"/>
        <family val="3"/>
        <charset val="128"/>
      </rPr>
      <t>37</t>
    </r>
    <r>
      <rPr>
        <sz val="10"/>
        <rFont val="ＭＳ Ｐゴシック"/>
        <family val="3"/>
        <charset val="128"/>
      </rPr>
      <t xml:space="preserve">
国土交通省受注業務
（技術者表彰）</t>
    </r>
    <rPh sb="3" eb="5">
      <t>コクド</t>
    </rPh>
    <rPh sb="5" eb="8">
      <t>コウツウショウ</t>
    </rPh>
    <rPh sb="8" eb="10">
      <t>ジュチュウ</t>
    </rPh>
    <rPh sb="10" eb="12">
      <t>ギョウム</t>
    </rPh>
    <rPh sb="14" eb="17">
      <t>ギジュツシャ</t>
    </rPh>
    <rPh sb="17" eb="19">
      <t>ヒョウショウ</t>
    </rPh>
    <phoneticPr fontId="11"/>
  </si>
  <si>
    <r>
      <t>38</t>
    </r>
    <r>
      <rPr>
        <sz val="10"/>
        <rFont val="ＭＳ Ｐゴシック"/>
        <family val="3"/>
        <charset val="128"/>
      </rPr>
      <t xml:space="preserve">
超過勤務時間</t>
    </r>
    <rPh sb="4" eb="6">
      <t>チョウカ</t>
    </rPh>
    <rPh sb="6" eb="8">
      <t>キンム</t>
    </rPh>
    <rPh sb="8" eb="10">
      <t>ジカン</t>
    </rPh>
    <phoneticPr fontId="11"/>
  </si>
  <si>
    <t>38
R3年8月に支給された超過勤務手当に係る
超過勤務時間</t>
    <rPh sb="7" eb="8">
      <t>ガツ</t>
    </rPh>
    <rPh sb="9" eb="11">
      <t>シキュウ</t>
    </rPh>
    <rPh sb="14" eb="16">
      <t>チョウカ</t>
    </rPh>
    <rPh sb="16" eb="18">
      <t>キンム</t>
    </rPh>
    <rPh sb="18" eb="20">
      <t>テアテ</t>
    </rPh>
    <rPh sb="21" eb="22">
      <t>カカ</t>
    </rPh>
    <rPh sb="24" eb="26">
      <t>チョウカ</t>
    </rPh>
    <rPh sb="26" eb="28">
      <t>キンム</t>
    </rPh>
    <rPh sb="28" eb="30">
      <t>ジカン</t>
    </rPh>
    <phoneticPr fontId="18"/>
  </si>
  <si>
    <t>38
R3年9月に支給された超過勤務手当に係る
超過勤務時間</t>
    <rPh sb="7" eb="8">
      <t>ガツ</t>
    </rPh>
    <rPh sb="9" eb="11">
      <t>シキュウ</t>
    </rPh>
    <rPh sb="14" eb="16">
      <t>チョウカ</t>
    </rPh>
    <rPh sb="16" eb="18">
      <t>キンム</t>
    </rPh>
    <rPh sb="18" eb="20">
      <t>テアテ</t>
    </rPh>
    <rPh sb="21" eb="22">
      <t>カカ</t>
    </rPh>
    <rPh sb="24" eb="26">
      <t>チョウカ</t>
    </rPh>
    <rPh sb="26" eb="28">
      <t>キンム</t>
    </rPh>
    <rPh sb="28" eb="30">
      <t>ジカン</t>
    </rPh>
    <phoneticPr fontId="18"/>
  </si>
  <si>
    <t>38
R3年10月に支給された超過勤務手当に係る
超過勤務時間</t>
    <rPh sb="8" eb="9">
      <t>ガツ</t>
    </rPh>
    <rPh sb="10" eb="12">
      <t>シキュウ</t>
    </rPh>
    <rPh sb="15" eb="17">
      <t>チョウカ</t>
    </rPh>
    <rPh sb="17" eb="19">
      <t>キンム</t>
    </rPh>
    <rPh sb="19" eb="21">
      <t>テアテ</t>
    </rPh>
    <rPh sb="22" eb="23">
      <t>カカ</t>
    </rPh>
    <rPh sb="25" eb="27">
      <t>チョウカ</t>
    </rPh>
    <rPh sb="27" eb="29">
      <t>キンム</t>
    </rPh>
    <rPh sb="29" eb="31">
      <t>ジカン</t>
    </rPh>
    <phoneticPr fontId="18"/>
  </si>
  <si>
    <t>38
R3年11月に支給された超過勤務手当に係る
超過勤務時間</t>
    <rPh sb="8" eb="9">
      <t>ガツ</t>
    </rPh>
    <rPh sb="10" eb="12">
      <t>シキュウ</t>
    </rPh>
    <rPh sb="15" eb="17">
      <t>チョウカ</t>
    </rPh>
    <rPh sb="17" eb="19">
      <t>キンム</t>
    </rPh>
    <rPh sb="19" eb="21">
      <t>テアテ</t>
    </rPh>
    <rPh sb="22" eb="23">
      <t>カカ</t>
    </rPh>
    <rPh sb="25" eb="27">
      <t>チョウカ</t>
    </rPh>
    <rPh sb="27" eb="29">
      <t>キンム</t>
    </rPh>
    <rPh sb="29" eb="31">
      <t>ジカン</t>
    </rPh>
    <phoneticPr fontId="18"/>
  </si>
  <si>
    <t>38
R3年12月に支給された超過勤務手当に係る
超過勤務時間</t>
    <rPh sb="8" eb="9">
      <t>ガツ</t>
    </rPh>
    <rPh sb="10" eb="12">
      <t>シキュウ</t>
    </rPh>
    <rPh sb="15" eb="17">
      <t>チョウカ</t>
    </rPh>
    <rPh sb="17" eb="19">
      <t>キンム</t>
    </rPh>
    <rPh sb="19" eb="21">
      <t>テアテ</t>
    </rPh>
    <rPh sb="22" eb="23">
      <t>カカ</t>
    </rPh>
    <rPh sb="25" eb="27">
      <t>チョウカ</t>
    </rPh>
    <rPh sb="27" eb="29">
      <t>キンム</t>
    </rPh>
    <rPh sb="29" eb="31">
      <t>ジカン</t>
    </rPh>
    <phoneticPr fontId="18"/>
  </si>
  <si>
    <t>38
R4年1月に支給された超過勤務手当に係る
超過勤務時間</t>
    <rPh sb="7" eb="8">
      <t>ガツ</t>
    </rPh>
    <rPh sb="9" eb="11">
      <t>シキュウ</t>
    </rPh>
    <rPh sb="14" eb="16">
      <t>チョウカ</t>
    </rPh>
    <rPh sb="16" eb="18">
      <t>キンム</t>
    </rPh>
    <rPh sb="18" eb="20">
      <t>テアテ</t>
    </rPh>
    <rPh sb="21" eb="22">
      <t>カカ</t>
    </rPh>
    <rPh sb="24" eb="26">
      <t>チョウカ</t>
    </rPh>
    <rPh sb="26" eb="28">
      <t>キンム</t>
    </rPh>
    <rPh sb="28" eb="30">
      <t>ジカン</t>
    </rPh>
    <phoneticPr fontId="18"/>
  </si>
  <si>
    <t>38
R4年2月に支給された超過勤務手当に係る
超過勤務時間</t>
    <rPh sb="7" eb="8">
      <t>ガツ</t>
    </rPh>
    <rPh sb="9" eb="11">
      <t>シキュウ</t>
    </rPh>
    <rPh sb="14" eb="16">
      <t>チョウカ</t>
    </rPh>
    <rPh sb="16" eb="18">
      <t>キンム</t>
    </rPh>
    <rPh sb="18" eb="20">
      <t>テアテ</t>
    </rPh>
    <rPh sb="21" eb="22">
      <t>カカ</t>
    </rPh>
    <rPh sb="24" eb="26">
      <t>チョウカ</t>
    </rPh>
    <rPh sb="26" eb="28">
      <t>キンム</t>
    </rPh>
    <rPh sb="28" eb="30">
      <t>ジカン</t>
    </rPh>
    <phoneticPr fontId="18"/>
  </si>
  <si>
    <t>38
R4年3月に支給された超過勤務手当に係る
超過勤務時間</t>
    <rPh sb="7" eb="8">
      <t>ガツ</t>
    </rPh>
    <rPh sb="9" eb="11">
      <t>シキュウ</t>
    </rPh>
    <rPh sb="14" eb="16">
      <t>チョウカ</t>
    </rPh>
    <rPh sb="16" eb="18">
      <t>キンム</t>
    </rPh>
    <rPh sb="18" eb="20">
      <t>テアテ</t>
    </rPh>
    <rPh sb="21" eb="22">
      <t>カカ</t>
    </rPh>
    <rPh sb="24" eb="26">
      <t>チョウカ</t>
    </rPh>
    <rPh sb="26" eb="28">
      <t>キンム</t>
    </rPh>
    <rPh sb="28" eb="30">
      <t>ジカン</t>
    </rPh>
    <phoneticPr fontId="18"/>
  </si>
  <si>
    <t>38
R4年4月に支給された超過勤務手当に係る
超過勤務時間</t>
    <rPh sb="7" eb="8">
      <t>ガツ</t>
    </rPh>
    <rPh sb="9" eb="11">
      <t>シキュウ</t>
    </rPh>
    <rPh sb="14" eb="16">
      <t>チョウカ</t>
    </rPh>
    <rPh sb="16" eb="18">
      <t>キンム</t>
    </rPh>
    <rPh sb="18" eb="20">
      <t>テアテ</t>
    </rPh>
    <rPh sb="21" eb="22">
      <t>カカ</t>
    </rPh>
    <rPh sb="24" eb="26">
      <t>チョウカ</t>
    </rPh>
    <rPh sb="26" eb="28">
      <t>キンム</t>
    </rPh>
    <rPh sb="28" eb="30">
      <t>ジカン</t>
    </rPh>
    <phoneticPr fontId="18"/>
  </si>
  <si>
    <t>38
R4年5月に支給された超過勤務手当に係る
超過勤務時間</t>
    <rPh sb="7" eb="8">
      <t>ガツ</t>
    </rPh>
    <rPh sb="9" eb="11">
      <t>シキュウ</t>
    </rPh>
    <rPh sb="14" eb="16">
      <t>チョウカ</t>
    </rPh>
    <rPh sb="16" eb="18">
      <t>キンム</t>
    </rPh>
    <rPh sb="18" eb="20">
      <t>テアテ</t>
    </rPh>
    <rPh sb="21" eb="22">
      <t>カカ</t>
    </rPh>
    <rPh sb="24" eb="26">
      <t>チョウカ</t>
    </rPh>
    <rPh sb="26" eb="28">
      <t>キンム</t>
    </rPh>
    <rPh sb="28" eb="30">
      <t>ジカン</t>
    </rPh>
    <phoneticPr fontId="18"/>
  </si>
  <si>
    <t>38
R4年6月に支給された超過勤務手当に係る
超過勤務時間</t>
    <rPh sb="7" eb="8">
      <t>ガツ</t>
    </rPh>
    <rPh sb="9" eb="11">
      <t>シキュウ</t>
    </rPh>
    <rPh sb="14" eb="16">
      <t>チョウカ</t>
    </rPh>
    <rPh sb="16" eb="18">
      <t>キンム</t>
    </rPh>
    <rPh sb="18" eb="20">
      <t>テアテ</t>
    </rPh>
    <rPh sb="21" eb="22">
      <t>カカ</t>
    </rPh>
    <rPh sb="24" eb="26">
      <t>チョウカ</t>
    </rPh>
    <rPh sb="26" eb="28">
      <t>キンム</t>
    </rPh>
    <rPh sb="28" eb="30">
      <t>ジカン</t>
    </rPh>
    <phoneticPr fontId="18"/>
  </si>
  <si>
    <t>38
R4年7月に支給された超過勤務手当に係る
超過勤務時間</t>
    <rPh sb="7" eb="8">
      <t>ガツ</t>
    </rPh>
    <rPh sb="9" eb="11">
      <t>シキュウ</t>
    </rPh>
    <rPh sb="14" eb="16">
      <t>チョウカ</t>
    </rPh>
    <rPh sb="16" eb="18">
      <t>キンム</t>
    </rPh>
    <rPh sb="18" eb="20">
      <t>テアテ</t>
    </rPh>
    <rPh sb="21" eb="22">
      <t>カカ</t>
    </rPh>
    <rPh sb="24" eb="26">
      <t>チョウカ</t>
    </rPh>
    <rPh sb="26" eb="28">
      <t>キンム</t>
    </rPh>
    <rPh sb="28" eb="30">
      <t>ジカン</t>
    </rPh>
    <phoneticPr fontId="18"/>
  </si>
  <si>
    <r>
      <t>39</t>
    </r>
    <r>
      <rPr>
        <sz val="10"/>
        <rFont val="ＭＳ Ｐゴシック"/>
        <family val="3"/>
        <charset val="128"/>
      </rPr>
      <t xml:space="preserve">
基本給
</t>
    </r>
    <phoneticPr fontId="11"/>
  </si>
  <si>
    <r>
      <t xml:space="preserve">39
</t>
    </r>
    <r>
      <rPr>
        <sz val="10"/>
        <rFont val="ＭＳ Ｐゴシック"/>
        <family val="3"/>
        <charset val="128"/>
      </rPr>
      <t xml:space="preserve">
役職手当</t>
    </r>
    <phoneticPr fontId="11"/>
  </si>
  <si>
    <r>
      <t>39</t>
    </r>
    <r>
      <rPr>
        <sz val="10"/>
        <rFont val="ＭＳ Ｐゴシック"/>
        <family val="3"/>
        <charset val="128"/>
      </rPr>
      <t xml:space="preserve">
通勤手当</t>
    </r>
    <phoneticPr fontId="11"/>
  </si>
  <si>
    <r>
      <t>39</t>
    </r>
    <r>
      <rPr>
        <sz val="10"/>
        <rFont val="ＭＳ Ｐゴシック"/>
        <family val="3"/>
        <charset val="128"/>
      </rPr>
      <t xml:space="preserve">
住宅手当</t>
    </r>
    <phoneticPr fontId="11"/>
  </si>
  <si>
    <r>
      <t>39</t>
    </r>
    <r>
      <rPr>
        <sz val="10"/>
        <rFont val="ＭＳ Ｐゴシック"/>
        <family val="3"/>
        <charset val="128"/>
      </rPr>
      <t xml:space="preserve">
家族手当</t>
    </r>
    <phoneticPr fontId="11"/>
  </si>
  <si>
    <r>
      <t>39</t>
    </r>
    <r>
      <rPr>
        <sz val="10"/>
        <rFont val="ＭＳ Ｐゴシック"/>
        <family val="3"/>
        <charset val="128"/>
      </rPr>
      <t xml:space="preserve">
資格手当</t>
    </r>
    <phoneticPr fontId="11"/>
  </si>
  <si>
    <r>
      <t>40</t>
    </r>
    <r>
      <rPr>
        <sz val="10"/>
        <rFont val="ＭＳ Ｐゴシック"/>
        <family val="3"/>
        <charset val="128"/>
      </rPr>
      <t xml:space="preserve">
その他(1)</t>
    </r>
    <phoneticPr fontId="11"/>
  </si>
  <si>
    <r>
      <t>41</t>
    </r>
    <r>
      <rPr>
        <sz val="8"/>
        <rFont val="ＭＳ Ｐゴシック"/>
        <family val="3"/>
        <charset val="128"/>
      </rPr>
      <t xml:space="preserve">
（基本給＋毎月定額
支払われる諸手当）×12（円）</t>
    </r>
    <phoneticPr fontId="11"/>
  </si>
  <si>
    <r>
      <t>42</t>
    </r>
    <r>
      <rPr>
        <sz val="10"/>
        <rFont val="ＭＳ Ｐゴシック"/>
        <family val="3"/>
        <charset val="128"/>
      </rPr>
      <t xml:space="preserve">
賞与</t>
    </r>
    <phoneticPr fontId="11"/>
  </si>
  <si>
    <r>
      <t>43</t>
    </r>
    <r>
      <rPr>
        <sz val="9"/>
        <rFont val="ＭＳ Ｐゴシック"/>
        <family val="3"/>
        <charset val="128"/>
      </rPr>
      <t xml:space="preserve">
超過勤務手当</t>
    </r>
    <phoneticPr fontId="11"/>
  </si>
  <si>
    <r>
      <t>44</t>
    </r>
    <r>
      <rPr>
        <sz val="10"/>
        <rFont val="ＭＳ Ｐゴシック"/>
        <family val="3"/>
        <charset val="128"/>
      </rPr>
      <t xml:space="preserve">
その他(2)</t>
    </r>
    <phoneticPr fontId="11"/>
  </si>
  <si>
    <r>
      <t xml:space="preserve">合計
</t>
    </r>
    <r>
      <rPr>
        <sz val="10"/>
        <color indexed="8"/>
        <rFont val="ＭＳ Ｐゴシック"/>
        <family val="3"/>
        <charset val="128"/>
      </rPr>
      <t>(41+42+43+44)</t>
    </r>
    <phoneticPr fontId="16"/>
  </si>
  <si>
    <r>
      <t>48</t>
    </r>
    <r>
      <rPr>
        <sz val="10"/>
        <rFont val="ＭＳ Ｐゴシック"/>
        <family val="3"/>
        <charset val="128"/>
      </rPr>
      <t xml:space="preserve">（C）航空（搭乗、危険）手当　令和3年8月16日から令和4年8月15日の間の合計（その他手当内の航空手当）       　　　　                                                                                                               </t>
    </r>
    <r>
      <rPr>
        <sz val="10"/>
        <color indexed="10"/>
        <rFont val="ＭＳ Ｐゴシック"/>
        <family val="3"/>
        <charset val="128"/>
      </rPr>
      <t>*40または44に記入したうちの航空手当について内訳を再計上して下さい。</t>
    </r>
    <rPh sb="17" eb="19">
      <t>レイワ</t>
    </rPh>
    <rPh sb="45" eb="46">
      <t>タ</t>
    </rPh>
    <rPh sb="46" eb="48">
      <t>テアテ</t>
    </rPh>
    <rPh sb="48" eb="49">
      <t>ナイ</t>
    </rPh>
    <rPh sb="50" eb="52">
      <t>コウクウ</t>
    </rPh>
    <rPh sb="52" eb="54">
      <t>テアテ</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</si>
</sst>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
    <numFmt numFmtId="177" formatCode="General&quot;枚目/&quot;"/>
    <numFmt numFmtId="178" formatCode="00"/>
    <numFmt numFmtId="179" formatCode="General&quot; 才&quot;"/>
    <numFmt numFmtId="180" formatCode="#,##0\ &quot;h&quot;"/>
  </numFmts>
  <fonts count="19" x14ac:knownFonts="1">
    <font>
      <sz val="10"/>
      <name val="ＭＳ Ｐゴシック"/>
      <family val="3"/>
      <charset val="128"/>
    </font>
    <font>
      <sz val="10"/>
      <name val="ＭＳ Ｐゴシック"/>
      <family val="3"/>
      <charset val="128"/>
    </font>
    <font>
      <sz val="10"/>
      <color indexed="9"/>
      <name val="ＭＳ Ｐゴシック"/>
      <family val="3"/>
      <charset val="128"/>
    </font>
    <font>
      <sz val="9"/>
      <name val="ＭＳ Ｐゴシック"/>
      <family val="3"/>
      <charset val="128"/>
    </font>
    <font>
      <sz val="8"/>
      <name val="ＭＳ Ｐゴシック"/>
      <family val="3"/>
      <charset val="128"/>
    </font>
    <font>
      <sz val="8"/>
      <color indexed="49"/>
      <name val="ＭＳ Ｐゴシック"/>
      <family val="3"/>
      <charset val="128"/>
    </font>
    <font>
      <sz val="8"/>
      <color indexed="26"/>
      <name val="ＭＳ Ｐゴシック"/>
      <family val="3"/>
      <charset val="128"/>
    </font>
    <font>
      <b/>
      <sz val="10"/>
      <color indexed="10"/>
      <name val="ＭＳ Ｐゴシック"/>
      <family val="3"/>
      <charset val="128"/>
    </font>
    <font>
      <b/>
      <sz val="11"/>
      <color indexed="10"/>
      <name val="ＭＳ Ｐゴシック"/>
      <family val="3"/>
      <charset val="128"/>
    </font>
    <font>
      <sz val="10"/>
      <name val="ＭＳ ゴシック"/>
      <family val="3"/>
      <charset val="128"/>
    </font>
    <font>
      <b/>
      <sz val="12"/>
      <color indexed="9"/>
      <name val="ＭＳ Ｐゴシック"/>
      <family val="3"/>
      <charset val="128"/>
    </font>
    <font>
      <sz val="6"/>
      <name val="ＭＳ Ｐゴシック"/>
      <family val="3"/>
      <charset val="128"/>
    </font>
    <font>
      <sz val="10"/>
      <color indexed="12"/>
      <name val="ＭＳ Ｐゴシック"/>
      <family val="3"/>
      <charset val="128"/>
    </font>
    <font>
      <b/>
      <sz val="11"/>
      <color indexed="12"/>
      <name val="ＭＳ Ｐゴシック"/>
      <family val="3"/>
      <charset val="128"/>
    </font>
    <font>
      <b/>
      <sz val="12"/>
      <color indexed="41"/>
      <name val="ＭＳ Ｐゴシック"/>
      <family val="3"/>
      <charset val="128"/>
    </font>
    <font>
      <sz val="10"/>
      <color indexed="10"/>
      <name val="ＭＳ Ｐゴシック"/>
      <family val="3"/>
      <charset val="128"/>
    </font>
    <font>
      <sz val="18"/>
      <name val="ＭＳ 明朝"/>
      <family val="1"/>
      <charset val="128"/>
    </font>
    <font>
      <sz val="10"/>
      <color indexed="8"/>
      <name val="ＭＳ Ｐゴシック"/>
      <family val="3"/>
      <charset val="128"/>
    </font>
    <font>
      <b/>
      <sz val="11"/>
      <color indexed="9"/>
      <name val="ＭＳ Ｐゴシック"/>
      <family val="3"/>
      <charset val="128"/>
    </font>
  </fonts>
  <fills count="13">
    <fill>
      <patternFill patternType="none"/>
    </fill>
    <fill>
      <patternFill patternType="gray125"/>
    </fill>
    <fill>
      <patternFill patternType="solid">
        <fgColor indexed="32"/>
        <bgColor indexed="64"/>
      </patternFill>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indexed="18"/>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rgb="FFFFFFC0"/>
        <bgColor indexed="64"/>
      </patternFill>
    </fill>
    <fill>
      <patternFill patternType="solid">
        <fgColor rgb="FFCCFFCC"/>
        <bgColor indexed="64"/>
      </patternFill>
    </fill>
    <fill>
      <patternFill patternType="solid">
        <fgColor rgb="FF99CC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64"/>
      </top>
      <bottom style="double">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style="dotted">
        <color indexed="64"/>
      </top>
      <bottom style="double">
        <color indexed="64"/>
      </bottom>
      <diagonal/>
    </border>
    <border>
      <left style="dotted">
        <color indexed="64"/>
      </left>
      <right style="thin">
        <color indexed="64"/>
      </right>
      <top style="double">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tted">
        <color indexed="64"/>
      </bottom>
      <diagonal/>
    </border>
    <border>
      <left/>
      <right/>
      <top style="thin">
        <color indexed="64"/>
      </top>
      <bottom style="double">
        <color indexed="64"/>
      </bottom>
      <diagonal/>
    </border>
    <border>
      <left style="dotted">
        <color indexed="64"/>
      </left>
      <right style="thin">
        <color indexed="64"/>
      </right>
      <top style="double">
        <color indexed="64"/>
      </top>
      <bottom style="double">
        <color indexed="64"/>
      </bottom>
      <diagonal/>
    </border>
  </borders>
  <cellStyleXfs count="4">
    <xf numFmtId="0" fontId="0" fillId="0" borderId="0"/>
    <xf numFmtId="38" fontId="1" fillId="0" borderId="0" applyFont="0" applyFill="0" applyBorder="0" applyAlignment="0" applyProtection="0"/>
    <xf numFmtId="0" fontId="1" fillId="0" borderId="0"/>
    <xf numFmtId="0" fontId="9" fillId="0" borderId="0"/>
  </cellStyleXfs>
  <cellXfs count="120">
    <xf numFmtId="0" fontId="0" fillId="0" borderId="0" xfId="0"/>
    <xf numFmtId="0" fontId="0" fillId="2" borderId="0" xfId="0" applyFill="1"/>
    <xf numFmtId="0" fontId="0" fillId="2" borderId="0" xfId="0" applyFill="1" applyProtection="1"/>
    <xf numFmtId="0" fontId="4" fillId="2" borderId="0" xfId="0" applyFont="1" applyFill="1" applyAlignment="1" applyProtection="1">
      <alignment vertical="center"/>
    </xf>
    <xf numFmtId="0" fontId="5" fillId="2" borderId="0" xfId="0" applyFont="1" applyFill="1" applyProtection="1"/>
    <xf numFmtId="0" fontId="5" fillId="2" borderId="0" xfId="0" applyFont="1" applyFill="1" applyAlignment="1" applyProtection="1">
      <alignment horizontal="right"/>
    </xf>
    <xf numFmtId="0" fontId="1" fillId="0" borderId="1" xfId="3" applyFont="1" applyFill="1" applyBorder="1" applyAlignment="1" applyProtection="1">
      <alignment vertical="center"/>
      <protection locked="0"/>
    </xf>
    <xf numFmtId="0" fontId="6" fillId="2" borderId="0" xfId="3" applyFont="1" applyFill="1" applyAlignment="1" applyProtection="1">
      <alignment vertical="center"/>
    </xf>
    <xf numFmtId="0" fontId="8" fillId="2" borderId="0" xfId="0" applyFont="1" applyFill="1" applyAlignment="1" applyProtection="1">
      <alignment vertical="center"/>
    </xf>
    <xf numFmtId="0" fontId="10" fillId="2" borderId="0" xfId="0" applyFont="1" applyFill="1" applyAlignment="1" applyProtection="1">
      <alignment vertical="center"/>
    </xf>
    <xf numFmtId="0" fontId="1" fillId="2" borderId="0" xfId="3" applyFont="1" applyFill="1" applyProtection="1"/>
    <xf numFmtId="0" fontId="1" fillId="2" borderId="0" xfId="3" applyFont="1" applyFill="1" applyAlignment="1" applyProtection="1">
      <alignment vertical="center"/>
    </xf>
    <xf numFmtId="0" fontId="1" fillId="0" borderId="2" xfId="3" applyFont="1" applyFill="1" applyBorder="1" applyAlignment="1" applyProtection="1">
      <alignment horizontal="center" vertical="center"/>
      <protection locked="0"/>
    </xf>
    <xf numFmtId="0" fontId="1" fillId="0" borderId="2" xfId="3" applyNumberFormat="1" applyFont="1" applyFill="1" applyBorder="1" applyAlignment="1" applyProtection="1">
      <alignment horizontal="center" vertical="center"/>
      <protection locked="0"/>
    </xf>
    <xf numFmtId="38" fontId="1" fillId="0" borderId="2" xfId="1" applyFont="1" applyFill="1" applyBorder="1" applyAlignment="1" applyProtection="1">
      <alignment vertical="center"/>
      <protection locked="0"/>
    </xf>
    <xf numFmtId="176" fontId="1" fillId="2" borderId="0" xfId="3" applyNumberFormat="1" applyFont="1" applyFill="1" applyProtection="1"/>
    <xf numFmtId="177" fontId="1" fillId="2" borderId="0" xfId="3" applyNumberFormat="1" applyFont="1" applyFill="1" applyProtection="1"/>
    <xf numFmtId="179" fontId="1" fillId="0" borderId="2" xfId="3" applyNumberFormat="1" applyFont="1" applyFill="1" applyBorder="1" applyAlignment="1" applyProtection="1">
      <alignment horizontal="center" vertical="center"/>
      <protection locked="0"/>
    </xf>
    <xf numFmtId="3" fontId="1" fillId="0" borderId="1" xfId="3" applyNumberFormat="1" applyFont="1" applyFill="1" applyBorder="1" applyAlignment="1" applyProtection="1">
      <alignment vertical="center"/>
    </xf>
    <xf numFmtId="0" fontId="2" fillId="2" borderId="0" xfId="0" applyFont="1" applyFill="1" applyProtection="1"/>
    <xf numFmtId="0" fontId="12" fillId="3" borderId="3" xfId="3" applyFont="1" applyFill="1" applyBorder="1" applyAlignment="1" applyProtection="1">
      <alignment horizontal="centerContinuous" vertical="center" wrapText="1"/>
    </xf>
    <xf numFmtId="0" fontId="1" fillId="3" borderId="4" xfId="3" applyFont="1" applyFill="1" applyBorder="1" applyAlignment="1" applyProtection="1">
      <alignment horizontal="centerContinuous" vertical="center"/>
    </xf>
    <xf numFmtId="0" fontId="12" fillId="3" borderId="5" xfId="3" applyFont="1" applyFill="1" applyBorder="1" applyAlignment="1" applyProtection="1">
      <alignment horizontal="centerContinuous" vertical="center" wrapText="1"/>
    </xf>
    <xf numFmtId="0" fontId="1" fillId="3" borderId="5" xfId="3" applyFont="1" applyFill="1" applyBorder="1" applyAlignment="1" applyProtection="1">
      <alignment horizontal="centerContinuous" vertical="center" wrapText="1"/>
    </xf>
    <xf numFmtId="0" fontId="12" fillId="3" borderId="6" xfId="3" applyFont="1" applyFill="1" applyBorder="1" applyAlignment="1" applyProtection="1">
      <alignment horizontal="centerContinuous" vertical="center" wrapText="1"/>
    </xf>
    <xf numFmtId="0" fontId="0" fillId="5" borderId="9" xfId="0" applyFill="1" applyBorder="1" applyAlignment="1" applyProtection="1">
      <alignment horizontal="center" vertical="center" wrapText="1"/>
    </xf>
    <xf numFmtId="0" fontId="1" fillId="2" borderId="0" xfId="3" applyFont="1" applyFill="1" applyAlignment="1" applyProtection="1">
      <alignment vertical="center"/>
      <protection locked="0"/>
    </xf>
    <xf numFmtId="0" fontId="12" fillId="6" borderId="10" xfId="3" applyFont="1" applyFill="1" applyBorder="1" applyAlignment="1" applyProtection="1">
      <alignment horizontal="centerContinuous" vertical="center" wrapText="1"/>
      <protection hidden="1"/>
    </xf>
    <xf numFmtId="0" fontId="1" fillId="6" borderId="10" xfId="3" applyFont="1" applyFill="1" applyBorder="1" applyAlignment="1" applyProtection="1">
      <alignment horizontal="centerContinuous" vertical="center"/>
      <protection hidden="1"/>
    </xf>
    <xf numFmtId="0" fontId="1" fillId="6" borderId="10" xfId="3" applyFont="1" applyFill="1" applyBorder="1" applyAlignment="1" applyProtection="1">
      <alignment horizontal="centerContinuous" vertical="center" wrapText="1"/>
      <protection hidden="1"/>
    </xf>
    <xf numFmtId="3" fontId="12" fillId="6" borderId="10" xfId="3" applyNumberFormat="1" applyFont="1" applyFill="1" applyBorder="1" applyAlignment="1" applyProtection="1">
      <alignment horizontal="centerContinuous" vertical="center"/>
      <protection hidden="1"/>
    </xf>
    <xf numFmtId="3" fontId="12" fillId="6" borderId="10" xfId="3" applyNumberFormat="1" applyFont="1" applyFill="1" applyBorder="1" applyAlignment="1" applyProtection="1">
      <alignment horizontal="center" vertical="center"/>
      <protection hidden="1"/>
    </xf>
    <xf numFmtId="3" fontId="12" fillId="7" borderId="8" xfId="3" applyNumberFormat="1" applyFont="1" applyFill="1" applyBorder="1" applyAlignment="1" applyProtection="1">
      <alignment horizontal="center" vertical="center" wrapText="1"/>
      <protection hidden="1"/>
    </xf>
    <xf numFmtId="3" fontId="12" fillId="7" borderId="7" xfId="3" applyNumberFormat="1" applyFont="1" applyFill="1" applyBorder="1" applyAlignment="1" applyProtection="1">
      <alignment horizontal="center" vertical="center"/>
      <protection hidden="1"/>
    </xf>
    <xf numFmtId="0" fontId="1" fillId="5" borderId="4" xfId="3" applyFont="1" applyFill="1" applyBorder="1" applyAlignment="1" applyProtection="1">
      <alignment vertical="center"/>
    </xf>
    <xf numFmtId="0" fontId="1" fillId="5" borderId="4" xfId="3" applyFont="1" applyFill="1" applyBorder="1" applyAlignment="1" applyProtection="1">
      <alignment horizontal="center" vertical="center" wrapText="1"/>
    </xf>
    <xf numFmtId="0" fontId="1" fillId="5" borderId="4" xfId="3" applyFont="1" applyFill="1" applyBorder="1" applyAlignment="1" applyProtection="1">
      <alignment horizontal="center" vertical="center"/>
    </xf>
    <xf numFmtId="0" fontId="1" fillId="0" borderId="12" xfId="3" applyFont="1" applyFill="1" applyBorder="1" applyAlignment="1" applyProtection="1">
      <alignment vertical="center"/>
      <protection locked="0"/>
    </xf>
    <xf numFmtId="177" fontId="1" fillId="2" borderId="0" xfId="3" applyNumberFormat="1" applyFont="1" applyFill="1" applyProtection="1">
      <protection locked="0"/>
    </xf>
    <xf numFmtId="178" fontId="1" fillId="2" borderId="0" xfId="3" applyNumberFormat="1" applyFont="1" applyFill="1" applyProtection="1"/>
    <xf numFmtId="0" fontId="1" fillId="2" borderId="0" xfId="3" applyNumberFormat="1" applyFont="1" applyFill="1" applyProtection="1"/>
    <xf numFmtId="0" fontId="1" fillId="2" borderId="0" xfId="3" applyFont="1" applyFill="1" applyProtection="1">
      <protection locked="0"/>
    </xf>
    <xf numFmtId="0" fontId="1" fillId="0" borderId="13" xfId="3" applyFont="1" applyFill="1" applyBorder="1" applyAlignment="1" applyProtection="1">
      <alignment vertical="center"/>
      <protection locked="0"/>
    </xf>
    <xf numFmtId="0" fontId="1" fillId="0" borderId="14" xfId="3" applyFont="1" applyFill="1" applyBorder="1" applyAlignment="1" applyProtection="1">
      <alignment vertical="center"/>
      <protection locked="0"/>
    </xf>
    <xf numFmtId="0" fontId="1" fillId="0" borderId="15" xfId="3" applyFont="1" applyFill="1" applyBorder="1" applyAlignment="1" applyProtection="1">
      <alignment vertical="center"/>
      <protection locked="0"/>
    </xf>
    <xf numFmtId="0" fontId="1" fillId="0" borderId="16" xfId="3" applyFont="1" applyFill="1" applyBorder="1" applyAlignment="1" applyProtection="1">
      <alignment vertical="center"/>
      <protection locked="0"/>
    </xf>
    <xf numFmtId="0" fontId="12" fillId="3" borderId="4" xfId="3" applyFont="1" applyFill="1" applyBorder="1" applyAlignment="1" applyProtection="1">
      <alignment horizontal="centerContinuous" vertical="center" wrapText="1"/>
    </xf>
    <xf numFmtId="0" fontId="12" fillId="3" borderId="6" xfId="3" applyFont="1" applyFill="1" applyBorder="1" applyAlignment="1" applyProtection="1">
      <alignment horizontal="center" vertical="center" wrapText="1"/>
    </xf>
    <xf numFmtId="0" fontId="13" fillId="6" borderId="17" xfId="3" applyFont="1" applyFill="1" applyBorder="1" applyAlignment="1" applyProtection="1">
      <alignment horizontal="centerContinuous" vertical="center" wrapText="1"/>
      <protection hidden="1"/>
    </xf>
    <xf numFmtId="3" fontId="1" fillId="0" borderId="12" xfId="3" applyNumberFormat="1" applyFont="1" applyFill="1" applyBorder="1" applyAlignment="1" applyProtection="1">
      <alignment vertical="center"/>
    </xf>
    <xf numFmtId="0" fontId="1" fillId="0" borderId="18" xfId="3" applyFont="1" applyFill="1" applyBorder="1" applyAlignment="1" applyProtection="1">
      <alignment vertical="center"/>
      <protection locked="0"/>
    </xf>
    <xf numFmtId="0" fontId="1" fillId="0" borderId="19" xfId="3" applyFont="1" applyFill="1" applyBorder="1" applyAlignment="1" applyProtection="1">
      <alignment vertical="center"/>
      <protection locked="0"/>
    </xf>
    <xf numFmtId="180" fontId="1" fillId="0" borderId="12" xfId="3" applyNumberFormat="1" applyFont="1" applyFill="1" applyBorder="1" applyAlignment="1" applyProtection="1">
      <alignment vertical="center"/>
    </xf>
    <xf numFmtId="180" fontId="1" fillId="0" borderId="1" xfId="3" applyNumberFormat="1" applyFont="1" applyFill="1" applyBorder="1" applyAlignment="1" applyProtection="1">
      <alignment vertical="center"/>
    </xf>
    <xf numFmtId="38" fontId="1" fillId="0" borderId="1" xfId="1" applyFont="1" applyFill="1" applyBorder="1" applyAlignment="1" applyProtection="1">
      <alignment vertical="center"/>
      <protection locked="0"/>
    </xf>
    <xf numFmtId="0" fontId="1" fillId="2" borderId="20" xfId="3" applyFont="1" applyFill="1" applyBorder="1" applyAlignment="1" applyProtection="1">
      <alignment horizontal="center" vertical="center" wrapText="1"/>
      <protection locked="0"/>
    </xf>
    <xf numFmtId="0" fontId="0" fillId="3" borderId="21" xfId="0" applyFill="1" applyBorder="1" applyProtection="1"/>
    <xf numFmtId="0" fontId="0" fillId="3" borderId="23" xfId="0" applyFill="1" applyBorder="1" applyAlignment="1" applyProtection="1">
      <alignment horizontal="centerContinuous" vertical="center" wrapText="1"/>
    </xf>
    <xf numFmtId="0" fontId="0" fillId="3" borderId="23" xfId="0" applyFill="1" applyBorder="1" applyAlignment="1" applyProtection="1">
      <alignment horizontal="centerContinuous" vertical="center"/>
    </xf>
    <xf numFmtId="0" fontId="0" fillId="3" borderId="23" xfId="0" applyFill="1" applyBorder="1" applyAlignment="1" applyProtection="1">
      <alignment horizontal="centerContinuous"/>
    </xf>
    <xf numFmtId="0" fontId="5" fillId="3" borderId="23" xfId="0" applyFont="1" applyFill="1" applyBorder="1" applyAlignment="1" applyProtection="1">
      <alignment horizontal="centerContinuous"/>
    </xf>
    <xf numFmtId="0" fontId="3" fillId="3" borderId="14" xfId="2" applyFont="1" applyFill="1" applyBorder="1" applyAlignment="1" applyProtection="1">
      <alignment horizontal="centerContinuous" vertical="center" wrapText="1"/>
    </xf>
    <xf numFmtId="0" fontId="0" fillId="3" borderId="2" xfId="0" applyFill="1" applyBorder="1" applyAlignment="1" applyProtection="1">
      <alignment horizontal="centerContinuous"/>
    </xf>
    <xf numFmtId="0" fontId="12" fillId="4" borderId="24" xfId="0" applyFont="1" applyFill="1" applyBorder="1" applyAlignment="1" applyProtection="1">
      <alignment horizontal="centerContinuous"/>
    </xf>
    <xf numFmtId="0" fontId="12" fillId="3" borderId="22" xfId="0" applyFont="1" applyFill="1" applyBorder="1" applyAlignment="1" applyProtection="1">
      <alignment horizontal="center"/>
    </xf>
    <xf numFmtId="0" fontId="12" fillId="5" borderId="24" xfId="0" applyFont="1" applyFill="1" applyBorder="1" applyAlignment="1" applyProtection="1">
      <alignment horizontal="center"/>
    </xf>
    <xf numFmtId="0" fontId="12" fillId="8" borderId="24" xfId="0" applyFont="1" applyFill="1" applyBorder="1" applyAlignment="1" applyProtection="1">
      <alignment horizontal="center"/>
    </xf>
    <xf numFmtId="0" fontId="1" fillId="3" borderId="4" xfId="3" applyFont="1" applyFill="1" applyBorder="1" applyAlignment="1" applyProtection="1">
      <alignment horizontal="center" vertical="center" wrapText="1"/>
    </xf>
    <xf numFmtId="0" fontId="0" fillId="5" borderId="14" xfId="0" applyFill="1" applyBorder="1" applyAlignment="1" applyProtection="1">
      <alignment horizontal="centerContinuous" vertical="center" wrapText="1"/>
    </xf>
    <xf numFmtId="0" fontId="0" fillId="5" borderId="2" xfId="0" applyFill="1" applyBorder="1" applyAlignment="1" applyProtection="1">
      <alignment horizontal="centerContinuous"/>
    </xf>
    <xf numFmtId="0" fontId="0" fillId="5" borderId="23" xfId="0" applyFill="1" applyBorder="1" applyAlignment="1" applyProtection="1">
      <alignment horizontal="centerContinuous"/>
    </xf>
    <xf numFmtId="0" fontId="0" fillId="5" borderId="9" xfId="0" applyFill="1" applyBorder="1" applyAlignment="1" applyProtection="1">
      <alignment horizontal="center" vertical="center"/>
    </xf>
    <xf numFmtId="0" fontId="0" fillId="8" borderId="25" xfId="0" applyFill="1" applyBorder="1" applyAlignment="1" applyProtection="1">
      <alignment horizontal="center" vertical="center"/>
    </xf>
    <xf numFmtId="0" fontId="0" fillId="0" borderId="16" xfId="3" applyFont="1" applyFill="1" applyBorder="1" applyAlignment="1" applyProtection="1">
      <alignment vertical="center" wrapText="1"/>
      <protection locked="0"/>
    </xf>
    <xf numFmtId="38" fontId="0" fillId="0" borderId="2" xfId="1" applyFont="1" applyFill="1" applyBorder="1" applyAlignment="1" applyProtection="1">
      <alignment vertical="center"/>
      <protection locked="0"/>
    </xf>
    <xf numFmtId="0" fontId="7" fillId="9" borderId="23" xfId="3" applyFont="1" applyFill="1" applyBorder="1" applyAlignment="1" applyProtection="1">
      <alignment horizontal="center" vertical="center"/>
      <protection hidden="1"/>
    </xf>
    <xf numFmtId="0" fontId="0" fillId="4" borderId="6" xfId="3" applyFont="1" applyFill="1" applyBorder="1" applyAlignment="1" applyProtection="1">
      <alignment horizontal="center" vertical="center" wrapText="1"/>
    </xf>
    <xf numFmtId="0" fontId="1" fillId="0" borderId="23" xfId="3" applyFont="1" applyFill="1" applyBorder="1" applyAlignment="1" applyProtection="1">
      <alignment horizontal="center" vertical="center"/>
      <protection locked="0"/>
    </xf>
    <xf numFmtId="0" fontId="0" fillId="3" borderId="22" xfId="0" applyFill="1" applyBorder="1" applyProtection="1"/>
    <xf numFmtId="0" fontId="5" fillId="3" borderId="21" xfId="0" applyFont="1" applyFill="1" applyBorder="1" applyProtection="1"/>
    <xf numFmtId="0" fontId="0" fillId="5" borderId="26" xfId="0" applyFill="1" applyBorder="1" applyProtection="1"/>
    <xf numFmtId="0" fontId="1" fillId="5" borderId="6" xfId="3" applyFont="1" applyFill="1" applyBorder="1" applyProtection="1"/>
    <xf numFmtId="0" fontId="1" fillId="8" borderId="6" xfId="3" applyFont="1" applyFill="1" applyBorder="1" applyProtection="1"/>
    <xf numFmtId="0" fontId="4" fillId="3" borderId="24" xfId="0" applyFont="1" applyFill="1" applyBorder="1" applyAlignment="1" applyProtection="1">
      <alignment vertical="center"/>
    </xf>
    <xf numFmtId="0" fontId="0" fillId="3" borderId="24" xfId="0" applyFill="1" applyBorder="1" applyProtection="1"/>
    <xf numFmtId="0" fontId="0" fillId="10" borderId="6" xfId="0" applyFont="1" applyFill="1" applyBorder="1" applyAlignment="1" applyProtection="1">
      <alignment horizontal="center" vertical="center" wrapText="1"/>
    </xf>
    <xf numFmtId="0" fontId="1" fillId="6" borderId="10" xfId="3" applyFont="1" applyFill="1" applyBorder="1" applyAlignment="1" applyProtection="1">
      <alignment horizontal="center" vertical="center"/>
      <protection hidden="1"/>
    </xf>
    <xf numFmtId="0" fontId="1" fillId="0" borderId="27" xfId="3" applyNumberFormat="1" applyFont="1" applyFill="1" applyBorder="1" applyAlignment="1" applyProtection="1">
      <alignment horizontal="center" vertical="center"/>
      <protection locked="0"/>
    </xf>
    <xf numFmtId="0" fontId="1" fillId="0" borderId="1" xfId="3" applyNumberFormat="1" applyFont="1" applyFill="1" applyBorder="1" applyAlignment="1" applyProtection="1">
      <alignment horizontal="center" vertical="center"/>
      <protection locked="0"/>
    </xf>
    <xf numFmtId="0" fontId="0" fillId="3" borderId="3" xfId="3" applyFont="1" applyFill="1" applyBorder="1" applyAlignment="1" applyProtection="1">
      <alignment horizontal="centerContinuous" vertical="center" wrapText="1"/>
    </xf>
    <xf numFmtId="0" fontId="0" fillId="2" borderId="26" xfId="0" applyFill="1" applyBorder="1" applyProtection="1"/>
    <xf numFmtId="0" fontId="0" fillId="5" borderId="4" xfId="3" applyFont="1" applyFill="1" applyBorder="1" applyAlignment="1" applyProtection="1">
      <alignment horizontal="center" vertical="center" wrapText="1"/>
    </xf>
    <xf numFmtId="0" fontId="12" fillId="11" borderId="7" xfId="3" applyFont="1" applyFill="1" applyBorder="1" applyAlignment="1" applyProtection="1">
      <alignment horizontal="center" vertical="center" wrapText="1"/>
    </xf>
    <xf numFmtId="38" fontId="1" fillId="11" borderId="2" xfId="1" applyFont="1" applyFill="1" applyBorder="1" applyAlignment="1" applyProtection="1">
      <alignment vertical="center"/>
      <protection hidden="1"/>
    </xf>
    <xf numFmtId="0" fontId="1" fillId="11" borderId="2" xfId="3" applyNumberFormat="1" applyFont="1" applyFill="1" applyBorder="1" applyAlignment="1" applyProtection="1">
      <alignment horizontal="center" vertical="center"/>
    </xf>
    <xf numFmtId="0" fontId="1" fillId="11" borderId="2" xfId="3" applyNumberFormat="1" applyFont="1" applyFill="1" applyBorder="1" applyAlignment="1" applyProtection="1">
      <alignment horizontal="center" vertical="center"/>
      <protection locked="0"/>
    </xf>
    <xf numFmtId="0" fontId="0" fillId="11" borderId="21" xfId="0" applyFill="1" applyBorder="1" applyProtection="1"/>
    <xf numFmtId="0" fontId="0" fillId="11" borderId="22" xfId="0" applyFill="1" applyBorder="1" applyProtection="1"/>
    <xf numFmtId="0" fontId="12" fillId="11" borderId="3" xfId="3" applyFont="1" applyFill="1" applyBorder="1" applyAlignment="1" applyProtection="1">
      <alignment horizontal="centerContinuous" vertical="center" wrapText="1"/>
    </xf>
    <xf numFmtId="0" fontId="1" fillId="11" borderId="4" xfId="3" applyFont="1" applyFill="1" applyBorder="1" applyAlignment="1" applyProtection="1">
      <alignment horizontal="centerContinuous" vertical="center"/>
    </xf>
    <xf numFmtId="0" fontId="12" fillId="3" borderId="28" xfId="3" applyFont="1" applyFill="1" applyBorder="1" applyAlignment="1" applyProtection="1">
      <alignment horizontal="center" vertical="center" textRotation="255" shrinkToFit="1"/>
    </xf>
    <xf numFmtId="0" fontId="1" fillId="3" borderId="5" xfId="3" applyFont="1" applyFill="1" applyBorder="1" applyAlignment="1" applyProtection="1">
      <alignment horizontal="centerContinuous" vertical="center"/>
    </xf>
    <xf numFmtId="0" fontId="12" fillId="3" borderId="29" xfId="3" applyFont="1" applyFill="1" applyBorder="1" applyAlignment="1" applyProtection="1">
      <alignment horizontal="center" vertical="center" textRotation="255" shrinkToFit="1"/>
    </xf>
    <xf numFmtId="38" fontId="1" fillId="0" borderId="23" xfId="1" applyFont="1" applyFill="1" applyBorder="1" applyAlignment="1" applyProtection="1">
      <alignment vertical="center"/>
      <protection locked="0"/>
    </xf>
    <xf numFmtId="38" fontId="1" fillId="0" borderId="30" xfId="1" applyFont="1" applyFill="1" applyBorder="1" applyAlignment="1" applyProtection="1">
      <alignment vertical="center"/>
      <protection locked="0"/>
    </xf>
    <xf numFmtId="38" fontId="1" fillId="0" borderId="31" xfId="1" applyFont="1" applyFill="1" applyBorder="1" applyAlignment="1" applyProtection="1">
      <alignment vertical="center"/>
      <protection locked="0"/>
    </xf>
    <xf numFmtId="0" fontId="12" fillId="3" borderId="32" xfId="3" applyFont="1" applyFill="1" applyBorder="1" applyAlignment="1" applyProtection="1">
      <alignment horizontal="center" vertical="center" wrapText="1"/>
    </xf>
    <xf numFmtId="0" fontId="0" fillId="3" borderId="33" xfId="0" applyFill="1" applyBorder="1" applyAlignment="1" applyProtection="1">
      <alignment horizontal="centerContinuous" vertical="center" wrapText="1"/>
    </xf>
    <xf numFmtId="3" fontId="12" fillId="7" borderId="34" xfId="3" applyNumberFormat="1" applyFont="1" applyFill="1" applyBorder="1" applyAlignment="1" applyProtection="1">
      <alignment horizontal="center" vertical="center" wrapText="1"/>
      <protection hidden="1"/>
    </xf>
    <xf numFmtId="0" fontId="12" fillId="3" borderId="34" xfId="3" applyFont="1" applyFill="1" applyBorder="1" applyAlignment="1" applyProtection="1">
      <alignment horizontal="center" vertical="center" wrapText="1"/>
    </xf>
    <xf numFmtId="3" fontId="12" fillId="12" borderId="34" xfId="3" applyNumberFormat="1" applyFont="1" applyFill="1" applyBorder="1" applyAlignment="1" applyProtection="1">
      <alignment horizontal="center" vertical="center" wrapText="1"/>
      <protection hidden="1"/>
    </xf>
    <xf numFmtId="3" fontId="12" fillId="12" borderId="35" xfId="3" applyNumberFormat="1" applyFont="1" applyFill="1" applyBorder="1" applyAlignment="1" applyProtection="1">
      <alignment horizontal="center" vertical="center"/>
      <protection hidden="1"/>
    </xf>
    <xf numFmtId="0" fontId="0" fillId="5" borderId="25" xfId="0" applyFill="1" applyBorder="1" applyAlignment="1" applyProtection="1">
      <alignment horizontal="center" vertical="center" wrapText="1"/>
    </xf>
    <xf numFmtId="0" fontId="0" fillId="5" borderId="4" xfId="3" applyFont="1" applyFill="1" applyBorder="1" applyAlignment="1" applyProtection="1">
      <alignment horizontal="center" vertical="center"/>
    </xf>
    <xf numFmtId="3" fontId="14" fillId="6" borderId="10" xfId="3" applyNumberFormat="1" applyFont="1" applyFill="1" applyBorder="1" applyAlignment="1" applyProtection="1">
      <alignment horizontal="center" vertical="center" wrapText="1"/>
      <protection hidden="1"/>
    </xf>
    <xf numFmtId="3" fontId="14" fillId="6" borderId="11" xfId="3" applyNumberFormat="1" applyFont="1" applyFill="1" applyBorder="1" applyAlignment="1" applyProtection="1">
      <alignment horizontal="center" vertical="center" wrapText="1"/>
      <protection hidden="1"/>
    </xf>
    <xf numFmtId="0" fontId="12" fillId="5" borderId="14" xfId="0" applyFont="1" applyFill="1" applyBorder="1" applyAlignment="1" applyProtection="1">
      <alignment horizontal="center" vertical="center" wrapText="1"/>
    </xf>
    <xf numFmtId="0" fontId="0" fillId="0" borderId="23" xfId="0" applyBorder="1" applyAlignment="1">
      <alignment horizontal="center" wrapText="1"/>
    </xf>
    <xf numFmtId="0" fontId="12" fillId="3" borderId="3" xfId="3" applyFont="1" applyFill="1" applyBorder="1" applyAlignment="1" applyProtection="1">
      <alignment horizontal="center" vertical="center" wrapText="1"/>
    </xf>
    <xf numFmtId="0" fontId="0" fillId="0" borderId="4" xfId="0" applyBorder="1" applyAlignment="1">
      <alignment horizontal="center" vertical="center"/>
    </xf>
  </cellXfs>
  <cellStyles count="4">
    <cellStyle name="桁区切り" xfId="1" builtinId="6"/>
    <cellStyle name="標準" xfId="0" builtinId="0"/>
    <cellStyle name="標準_13設計業務(FD)" xfId="2"/>
    <cellStyle name="標準_err_rist"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17</xdr:row>
      <xdr:rowOff>76200</xdr:rowOff>
    </xdr:from>
    <xdr:to>
      <xdr:col>11</xdr:col>
      <xdr:colOff>0</xdr:colOff>
      <xdr:row>28</xdr:row>
      <xdr:rowOff>19050</xdr:rowOff>
    </xdr:to>
    <xdr:sp macro="" textlink="">
      <xdr:nvSpPr>
        <xdr:cNvPr id="29882" name="Freeform 18"/>
        <xdr:cNvSpPr>
          <a:spLocks/>
        </xdr:cNvSpPr>
      </xdr:nvSpPr>
      <xdr:spPr bwMode="auto">
        <a:xfrm>
          <a:off x="4267200" y="4143375"/>
          <a:ext cx="0" cy="1828800"/>
        </a:xfrm>
        <a:custGeom>
          <a:avLst/>
          <a:gdLst>
            <a:gd name="T0" fmla="*/ 0 w 19"/>
            <a:gd name="T1" fmla="*/ 0 h 81"/>
            <a:gd name="T2" fmla="*/ 0 w 19"/>
            <a:gd name="T3" fmla="*/ 2147483646 h 81"/>
            <a:gd name="T4" fmla="*/ 0 w 19"/>
            <a:gd name="T5" fmla="*/ 2147483646 h 81"/>
            <a:gd name="T6" fmla="*/ 0 w 19"/>
            <a:gd name="T7" fmla="*/ 2147483646 h 81"/>
            <a:gd name="T8" fmla="*/ 0 60000 65536"/>
            <a:gd name="T9" fmla="*/ 0 60000 65536"/>
            <a:gd name="T10" fmla="*/ 0 60000 65536"/>
            <a:gd name="T11" fmla="*/ 0 60000 65536"/>
            <a:gd name="T12" fmla="*/ 0 w 19"/>
            <a:gd name="T13" fmla="*/ 0 h 81"/>
            <a:gd name="T14" fmla="*/ 0 w 19"/>
            <a:gd name="T15" fmla="*/ 81 h 81"/>
          </a:gdLst>
          <a:ahLst/>
          <a:cxnLst>
            <a:cxn ang="T8">
              <a:pos x="T0" y="T1"/>
            </a:cxn>
            <a:cxn ang="T9">
              <a:pos x="T2" y="T3"/>
            </a:cxn>
            <a:cxn ang="T10">
              <a:pos x="T4" y="T5"/>
            </a:cxn>
            <a:cxn ang="T11">
              <a:pos x="T6" y="T7"/>
            </a:cxn>
          </a:cxnLst>
          <a:rect l="T12" t="T13" r="T14" b="T15"/>
          <a:pathLst>
            <a:path w="19" h="81">
              <a:moveTo>
                <a:pt x="14" y="0"/>
              </a:moveTo>
              <a:cubicBezTo>
                <a:pt x="7" y="9"/>
                <a:pt x="0" y="18"/>
                <a:pt x="1" y="25"/>
              </a:cubicBezTo>
              <a:cubicBezTo>
                <a:pt x="2" y="32"/>
                <a:pt x="17" y="36"/>
                <a:pt x="18" y="45"/>
              </a:cubicBezTo>
              <a:cubicBezTo>
                <a:pt x="19" y="54"/>
                <a:pt x="6" y="75"/>
                <a:pt x="4" y="8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17</xdr:row>
      <xdr:rowOff>76200</xdr:rowOff>
    </xdr:from>
    <xdr:to>
      <xdr:col>3</xdr:col>
      <xdr:colOff>0</xdr:colOff>
      <xdr:row>28</xdr:row>
      <xdr:rowOff>19050</xdr:rowOff>
    </xdr:to>
    <xdr:sp macro="" textlink="">
      <xdr:nvSpPr>
        <xdr:cNvPr id="29904" name="Freeform 41"/>
        <xdr:cNvSpPr>
          <a:spLocks/>
        </xdr:cNvSpPr>
      </xdr:nvSpPr>
      <xdr:spPr bwMode="auto">
        <a:xfrm>
          <a:off x="1581150" y="4143375"/>
          <a:ext cx="0" cy="1828800"/>
        </a:xfrm>
        <a:custGeom>
          <a:avLst/>
          <a:gdLst>
            <a:gd name="T0" fmla="*/ 0 w 19"/>
            <a:gd name="T1" fmla="*/ 0 h 81"/>
            <a:gd name="T2" fmla="*/ 0 w 19"/>
            <a:gd name="T3" fmla="*/ 2147483646 h 81"/>
            <a:gd name="T4" fmla="*/ 0 w 19"/>
            <a:gd name="T5" fmla="*/ 2147483646 h 81"/>
            <a:gd name="T6" fmla="*/ 0 w 19"/>
            <a:gd name="T7" fmla="*/ 2147483646 h 81"/>
            <a:gd name="T8" fmla="*/ 0 60000 65536"/>
            <a:gd name="T9" fmla="*/ 0 60000 65536"/>
            <a:gd name="T10" fmla="*/ 0 60000 65536"/>
            <a:gd name="T11" fmla="*/ 0 60000 65536"/>
            <a:gd name="T12" fmla="*/ 0 w 19"/>
            <a:gd name="T13" fmla="*/ 0 h 81"/>
            <a:gd name="T14" fmla="*/ 0 w 19"/>
            <a:gd name="T15" fmla="*/ 81 h 81"/>
          </a:gdLst>
          <a:ahLst/>
          <a:cxnLst>
            <a:cxn ang="T8">
              <a:pos x="T0" y="T1"/>
            </a:cxn>
            <a:cxn ang="T9">
              <a:pos x="T2" y="T3"/>
            </a:cxn>
            <a:cxn ang="T10">
              <a:pos x="T4" y="T5"/>
            </a:cxn>
            <a:cxn ang="T11">
              <a:pos x="T6" y="T7"/>
            </a:cxn>
          </a:cxnLst>
          <a:rect l="T12" t="T13" r="T14" b="T15"/>
          <a:pathLst>
            <a:path w="19" h="81">
              <a:moveTo>
                <a:pt x="14" y="0"/>
              </a:moveTo>
              <a:cubicBezTo>
                <a:pt x="7" y="9"/>
                <a:pt x="0" y="18"/>
                <a:pt x="1" y="25"/>
              </a:cubicBezTo>
              <a:cubicBezTo>
                <a:pt x="2" y="32"/>
                <a:pt x="17" y="36"/>
                <a:pt x="18" y="45"/>
              </a:cubicBezTo>
              <a:cubicBezTo>
                <a:pt x="19" y="54"/>
                <a:pt x="6" y="75"/>
                <a:pt x="4" y="8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61</xdr:col>
      <xdr:colOff>0</xdr:colOff>
      <xdr:row>0</xdr:row>
      <xdr:rowOff>133350</xdr:rowOff>
    </xdr:from>
    <xdr:to>
      <xdr:col>63</xdr:col>
      <xdr:colOff>904874</xdr:colOff>
      <xdr:row>4</xdr:row>
      <xdr:rowOff>114300</xdr:rowOff>
    </xdr:to>
    <xdr:sp macro="" textlink="">
      <xdr:nvSpPr>
        <xdr:cNvPr id="12330" name="AutoShape 42"/>
        <xdr:cNvSpPr>
          <a:spLocks noChangeArrowheads="1"/>
        </xdr:cNvSpPr>
      </xdr:nvSpPr>
      <xdr:spPr bwMode="auto">
        <a:xfrm>
          <a:off x="24468666" y="133350"/>
          <a:ext cx="2079625" cy="626533"/>
        </a:xfrm>
        <a:prstGeom prst="wedgeRectCallout">
          <a:avLst>
            <a:gd name="adj1" fmla="val 40245"/>
            <a:gd name="adj2" fmla="val 29662"/>
          </a:avLst>
        </a:prstGeom>
        <a:solidFill>
          <a:srgbClr val="FFFFFF"/>
        </a:solidFill>
        <a:ln w="44450" cmpd="dbl">
          <a:solidFill>
            <a:srgbClr val="000000"/>
          </a:solidFill>
          <a:miter lim="800000"/>
          <a:headEnd/>
          <a:tailEnd/>
        </a:ln>
      </xdr:spPr>
      <xdr:txBody>
        <a:bodyPr vertOverflow="clip" wrap="square" lIns="73152" tIns="41148" rIns="73152" bIns="0" anchor="t" upright="1"/>
        <a:lstStyle/>
        <a:p>
          <a:pPr algn="ctr" rtl="0">
            <a:defRPr sz="1000"/>
          </a:pPr>
          <a:r>
            <a:rPr lang="ja-JP" altLang="en-US" sz="3600" b="1" i="0" u="none" strike="noStrike" baseline="0">
              <a:solidFill>
                <a:srgbClr val="000000"/>
              </a:solidFill>
              <a:latin typeface="ＭＳ Ｐゴシック"/>
              <a:ea typeface="ＭＳ Ｐゴシック"/>
            </a:rPr>
            <a:t>記入例</a:t>
          </a:r>
        </a:p>
      </xdr:txBody>
    </xdr:sp>
    <xdr:clientData/>
  </xdr:twoCellAnchor>
  <xdr:twoCellAnchor>
    <xdr:from>
      <xdr:col>73</xdr:col>
      <xdr:colOff>57150</xdr:colOff>
      <xdr:row>0</xdr:row>
      <xdr:rowOff>77881</xdr:rowOff>
    </xdr:from>
    <xdr:to>
      <xdr:col>75</xdr:col>
      <xdr:colOff>95250</xdr:colOff>
      <xdr:row>4</xdr:row>
      <xdr:rowOff>58831</xdr:rowOff>
    </xdr:to>
    <xdr:sp macro="" textlink="">
      <xdr:nvSpPr>
        <xdr:cNvPr id="12331" name="AutoShape 43"/>
        <xdr:cNvSpPr>
          <a:spLocks noChangeArrowheads="1"/>
        </xdr:cNvSpPr>
      </xdr:nvSpPr>
      <xdr:spPr bwMode="auto">
        <a:xfrm>
          <a:off x="38482121" y="77881"/>
          <a:ext cx="1741394" cy="642097"/>
        </a:xfrm>
        <a:prstGeom prst="wedgeRectCallout">
          <a:avLst>
            <a:gd name="adj1" fmla="val 1648"/>
            <a:gd name="adj2" fmla="val 30597"/>
          </a:avLst>
        </a:prstGeom>
        <a:solidFill>
          <a:srgbClr val="FFFFFF"/>
        </a:solidFill>
        <a:ln w="44450" cmpd="dbl">
          <a:solidFill>
            <a:srgbClr val="000000"/>
          </a:solidFill>
          <a:miter lim="800000"/>
          <a:headEnd/>
          <a:tailEnd/>
        </a:ln>
      </xdr:spPr>
      <xdr:txBody>
        <a:bodyPr vertOverflow="clip" wrap="square" lIns="73152" tIns="41148" rIns="73152" bIns="0" anchor="t" upright="1"/>
        <a:lstStyle/>
        <a:p>
          <a:pPr algn="ctr" rtl="0">
            <a:defRPr sz="1000"/>
          </a:pPr>
          <a:r>
            <a:rPr lang="ja-JP" altLang="en-US" sz="3600" b="1" i="0" u="none" strike="noStrike" baseline="0">
              <a:solidFill>
                <a:srgbClr val="000000"/>
              </a:solidFill>
              <a:latin typeface="ＭＳ Ｐゴシック"/>
              <a:ea typeface="ＭＳ Ｐゴシック"/>
            </a:rPr>
            <a:t>記入例</a:t>
          </a:r>
        </a:p>
      </xdr:txBody>
    </xdr:sp>
    <xdr:clientData/>
  </xdr:twoCellAnchor>
  <xdr:twoCellAnchor>
    <xdr:from>
      <xdr:col>2</xdr:col>
      <xdr:colOff>530677</xdr:colOff>
      <xdr:row>52</xdr:row>
      <xdr:rowOff>145597</xdr:rowOff>
    </xdr:from>
    <xdr:to>
      <xdr:col>9</xdr:col>
      <xdr:colOff>123264</xdr:colOff>
      <xdr:row>60</xdr:row>
      <xdr:rowOff>0</xdr:rowOff>
    </xdr:to>
    <xdr:sp macro="" textlink="">
      <xdr:nvSpPr>
        <xdr:cNvPr id="108" name="AutoShape 42"/>
        <xdr:cNvSpPr>
          <a:spLocks noChangeArrowheads="1"/>
        </xdr:cNvSpPr>
      </xdr:nvSpPr>
      <xdr:spPr bwMode="auto">
        <a:xfrm>
          <a:off x="1057353" y="10152450"/>
          <a:ext cx="2831087" cy="1109462"/>
        </a:xfrm>
        <a:prstGeom prst="wedgeRectCallout">
          <a:avLst>
            <a:gd name="adj1" fmla="val 21964"/>
            <a:gd name="adj2" fmla="val -35535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測量士又は測量士補を登録した年（登録年）を</a:t>
          </a:r>
          <a:r>
            <a:rPr lang="ja-JP" altLang="en-US" sz="1100" b="0" i="0" u="none" strike="noStrike" baseline="0">
              <a:solidFill>
                <a:srgbClr val="FF0000"/>
              </a:solidFill>
              <a:latin typeface="ＭＳ Ｐゴシック"/>
              <a:ea typeface="ＭＳ Ｐゴシック"/>
            </a:rPr>
            <a:t>西暦４桁</a:t>
          </a:r>
          <a:r>
            <a:rPr lang="ja-JP" altLang="en-US" sz="1100" b="0" i="0" u="none" strike="noStrike" baseline="0">
              <a:solidFill>
                <a:srgbClr val="000000"/>
              </a:solidFill>
              <a:latin typeface="ＭＳ Ｐゴシック"/>
              <a:ea typeface="ＭＳ Ｐゴシック"/>
            </a:rPr>
            <a:t>で入力してください。</a:t>
          </a:r>
        </a:p>
        <a:p>
          <a:pPr algn="l" rtl="0">
            <a:lnSpc>
              <a:spcPts val="1400"/>
            </a:lnSpc>
            <a:defRPr sz="1000"/>
          </a:pP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2000</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2000</a:t>
          </a:r>
          <a:r>
            <a:rPr lang="ja-JP" altLang="en-US"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但し、測量士と測量士補の両方を登録している場合は測量士の登録年を入力してください。</a:t>
          </a:r>
        </a:p>
      </xdr:txBody>
    </xdr:sp>
    <xdr:clientData/>
  </xdr:twoCellAnchor>
  <xdr:twoCellAnchor>
    <xdr:from>
      <xdr:col>54</xdr:col>
      <xdr:colOff>89567</xdr:colOff>
      <xdr:row>35</xdr:row>
      <xdr:rowOff>129589</xdr:rowOff>
    </xdr:from>
    <xdr:to>
      <xdr:col>56</xdr:col>
      <xdr:colOff>666509</xdr:colOff>
      <xdr:row>42</xdr:row>
      <xdr:rowOff>11205</xdr:rowOff>
    </xdr:to>
    <xdr:sp macro="" textlink="">
      <xdr:nvSpPr>
        <xdr:cNvPr id="109" name="AutoShape 11"/>
        <xdr:cNvSpPr>
          <a:spLocks noChangeArrowheads="1"/>
        </xdr:cNvSpPr>
      </xdr:nvSpPr>
      <xdr:spPr bwMode="auto">
        <a:xfrm>
          <a:off x="25078685" y="7144471"/>
          <a:ext cx="1226883" cy="979793"/>
        </a:xfrm>
        <a:prstGeom prst="wedgeRectCallout">
          <a:avLst>
            <a:gd name="adj1" fmla="val 35211"/>
            <a:gd name="adj2" fmla="val -117696"/>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12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基本給＋毎月定額支払われる諸手当）</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１２</a:t>
          </a:r>
        </a:p>
        <a:p>
          <a:pPr algn="l" rtl="0">
            <a:lnSpc>
              <a:spcPts val="1100"/>
            </a:lnSpc>
            <a:defRPr sz="1000"/>
          </a:pPr>
          <a:r>
            <a:rPr lang="ja-JP" altLang="en-US" sz="1100" b="0" i="0" u="none" strike="noStrike" baseline="0">
              <a:solidFill>
                <a:srgbClr val="FF0000"/>
              </a:solidFill>
              <a:latin typeface="ＭＳ Ｐゴシック"/>
              <a:ea typeface="ＭＳ Ｐゴシック"/>
            </a:rPr>
            <a:t>（自動算出されます）</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41</xdr:col>
      <xdr:colOff>19050</xdr:colOff>
      <xdr:row>30</xdr:row>
      <xdr:rowOff>0</xdr:rowOff>
    </xdr:from>
    <xdr:to>
      <xdr:col>54</xdr:col>
      <xdr:colOff>9525</xdr:colOff>
      <xdr:row>32</xdr:row>
      <xdr:rowOff>85725</xdr:rowOff>
    </xdr:to>
    <xdr:sp macro="" textlink="">
      <xdr:nvSpPr>
        <xdr:cNvPr id="29924" name="AutoShape 12"/>
        <xdr:cNvSpPr>
          <a:spLocks/>
        </xdr:cNvSpPr>
      </xdr:nvSpPr>
      <xdr:spPr bwMode="auto">
        <a:xfrm rot="-5400000">
          <a:off x="22655212" y="4414838"/>
          <a:ext cx="390525" cy="4152900"/>
        </a:xfrm>
        <a:prstGeom prst="leftBrace">
          <a:avLst>
            <a:gd name="adj1" fmla="val 130071"/>
            <a:gd name="adj2" fmla="val 50148"/>
          </a:avLst>
        </a:prstGeom>
        <a:noFill/>
        <a:ln w="9525">
          <a:solidFill>
            <a:srgbClr val="CCFFCC"/>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1209675</xdr:colOff>
      <xdr:row>30</xdr:row>
      <xdr:rowOff>0</xdr:rowOff>
    </xdr:from>
    <xdr:to>
      <xdr:col>3</xdr:col>
      <xdr:colOff>0</xdr:colOff>
      <xdr:row>31</xdr:row>
      <xdr:rowOff>28575</xdr:rowOff>
    </xdr:to>
    <xdr:sp macro="" textlink="">
      <xdr:nvSpPr>
        <xdr:cNvPr id="29925" name="AutoShape 17"/>
        <xdr:cNvSpPr>
          <a:spLocks/>
        </xdr:cNvSpPr>
      </xdr:nvSpPr>
      <xdr:spPr bwMode="auto">
        <a:xfrm rot="-5400000">
          <a:off x="1490662" y="6386513"/>
          <a:ext cx="180975" cy="0"/>
        </a:xfrm>
        <a:prstGeom prst="leftBrace">
          <a:avLst>
            <a:gd name="adj1" fmla="val -2147483648"/>
            <a:gd name="adj2" fmla="val 50000"/>
          </a:avLst>
        </a:prstGeom>
        <a:noFill/>
        <a:ln w="9525">
          <a:solidFill>
            <a:srgbClr val="CCFFCC"/>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30</xdr:row>
      <xdr:rowOff>47625</xdr:rowOff>
    </xdr:from>
    <xdr:to>
      <xdr:col>21</xdr:col>
      <xdr:colOff>428625</xdr:colOff>
      <xdr:row>31</xdr:row>
      <xdr:rowOff>76200</xdr:rowOff>
    </xdr:to>
    <xdr:sp macro="" textlink="">
      <xdr:nvSpPr>
        <xdr:cNvPr id="29926" name="AutoShape 20"/>
        <xdr:cNvSpPr>
          <a:spLocks/>
        </xdr:cNvSpPr>
      </xdr:nvSpPr>
      <xdr:spPr bwMode="auto">
        <a:xfrm rot="-5400000">
          <a:off x="6724650" y="6219825"/>
          <a:ext cx="180975" cy="428625"/>
        </a:xfrm>
        <a:prstGeom prst="leftBrace">
          <a:avLst>
            <a:gd name="adj1" fmla="val 19737"/>
            <a:gd name="adj2" fmla="val 49995"/>
          </a:avLst>
        </a:prstGeom>
        <a:noFill/>
        <a:ln w="9525">
          <a:solidFill>
            <a:srgbClr val="CCFFCC"/>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85725</xdr:colOff>
      <xdr:row>30</xdr:row>
      <xdr:rowOff>66675</xdr:rowOff>
    </xdr:from>
    <xdr:to>
      <xdr:col>63</xdr:col>
      <xdr:colOff>838200</xdr:colOff>
      <xdr:row>31</xdr:row>
      <xdr:rowOff>38100</xdr:rowOff>
    </xdr:to>
    <xdr:sp macro="" textlink="">
      <xdr:nvSpPr>
        <xdr:cNvPr id="29927" name="AutoShape 21"/>
        <xdr:cNvSpPr>
          <a:spLocks/>
        </xdr:cNvSpPr>
      </xdr:nvSpPr>
      <xdr:spPr bwMode="auto">
        <a:xfrm rot="-5400000">
          <a:off x="29060775" y="6048375"/>
          <a:ext cx="123825" cy="752475"/>
        </a:xfrm>
        <a:prstGeom prst="leftBrace">
          <a:avLst>
            <a:gd name="adj1" fmla="val 41301"/>
            <a:gd name="adj2" fmla="val 47056"/>
          </a:avLst>
        </a:prstGeom>
        <a:noFill/>
        <a:ln w="9525">
          <a:solidFill>
            <a:srgbClr val="CCFFCC"/>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155635</xdr:colOff>
      <xdr:row>40</xdr:row>
      <xdr:rowOff>123266</xdr:rowOff>
    </xdr:from>
    <xdr:to>
      <xdr:col>3</xdr:col>
      <xdr:colOff>481852</xdr:colOff>
      <xdr:row>46</xdr:row>
      <xdr:rowOff>126468</xdr:rowOff>
    </xdr:to>
    <xdr:sp macro="" textlink="">
      <xdr:nvSpPr>
        <xdr:cNvPr id="114" name="AutoShape 31"/>
        <xdr:cNvSpPr>
          <a:spLocks noChangeArrowheads="1"/>
        </xdr:cNvSpPr>
      </xdr:nvSpPr>
      <xdr:spPr bwMode="auto">
        <a:xfrm>
          <a:off x="458194" y="8202707"/>
          <a:ext cx="1603687" cy="944496"/>
        </a:xfrm>
        <a:prstGeom prst="wedgeRectCallout">
          <a:avLst>
            <a:gd name="adj1" fmla="val 40632"/>
            <a:gd name="adj2" fmla="val -2122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100" b="0" i="0" u="none" strike="noStrike" baseline="0">
              <a:solidFill>
                <a:srgbClr val="000000"/>
              </a:solidFill>
              <a:latin typeface="ＭＳ Ｐゴシック"/>
              <a:ea typeface="ＭＳ Ｐゴシック"/>
            </a:rPr>
            <a:t>基本給に役職手当又は資格手当に類した手当が含まれている場合は入力してください。</a:t>
          </a:r>
        </a:p>
        <a:p>
          <a:pPr algn="l" rtl="0">
            <a:lnSpc>
              <a:spcPts val="1000"/>
            </a:lnSpc>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xdr:from>
      <xdr:col>4</xdr:col>
      <xdr:colOff>28575</xdr:colOff>
      <xdr:row>30</xdr:row>
      <xdr:rowOff>66675</xdr:rowOff>
    </xdr:from>
    <xdr:to>
      <xdr:col>6</xdr:col>
      <xdr:colOff>28575</xdr:colOff>
      <xdr:row>31</xdr:row>
      <xdr:rowOff>38100</xdr:rowOff>
    </xdr:to>
    <xdr:sp macro="" textlink="">
      <xdr:nvSpPr>
        <xdr:cNvPr id="29929" name="AutoShape 32"/>
        <xdr:cNvSpPr>
          <a:spLocks/>
        </xdr:cNvSpPr>
      </xdr:nvSpPr>
      <xdr:spPr bwMode="auto">
        <a:xfrm rot="-5400000">
          <a:off x="2466975" y="6181725"/>
          <a:ext cx="123825" cy="485775"/>
        </a:xfrm>
        <a:prstGeom prst="leftBrace">
          <a:avLst>
            <a:gd name="adj1" fmla="val 32692"/>
            <a:gd name="adj2" fmla="val 49995"/>
          </a:avLst>
        </a:prstGeom>
        <a:noFill/>
        <a:ln w="9525">
          <a:solidFill>
            <a:srgbClr val="CCFFCC"/>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38100</xdr:colOff>
      <xdr:row>30</xdr:row>
      <xdr:rowOff>66675</xdr:rowOff>
    </xdr:from>
    <xdr:to>
      <xdr:col>64</xdr:col>
      <xdr:colOff>819150</xdr:colOff>
      <xdr:row>31</xdr:row>
      <xdr:rowOff>38100</xdr:rowOff>
    </xdr:to>
    <xdr:sp macro="" textlink="">
      <xdr:nvSpPr>
        <xdr:cNvPr id="29930" name="AutoShape 39"/>
        <xdr:cNvSpPr>
          <a:spLocks/>
        </xdr:cNvSpPr>
      </xdr:nvSpPr>
      <xdr:spPr bwMode="auto">
        <a:xfrm rot="-5400000">
          <a:off x="29932312" y="6034088"/>
          <a:ext cx="123825" cy="781050"/>
        </a:xfrm>
        <a:prstGeom prst="leftBrace">
          <a:avLst>
            <a:gd name="adj1" fmla="val 49293"/>
            <a:gd name="adj2" fmla="val 47056"/>
          </a:avLst>
        </a:prstGeom>
        <a:noFill/>
        <a:ln w="9525">
          <a:solidFill>
            <a:srgbClr val="CCFFCC"/>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30</xdr:row>
      <xdr:rowOff>19050</xdr:rowOff>
    </xdr:from>
    <xdr:to>
      <xdr:col>2</xdr:col>
      <xdr:colOff>1190625</xdr:colOff>
      <xdr:row>31</xdr:row>
      <xdr:rowOff>28575</xdr:rowOff>
    </xdr:to>
    <xdr:sp macro="" textlink="">
      <xdr:nvSpPr>
        <xdr:cNvPr id="29931" name="AutoShape 45"/>
        <xdr:cNvSpPr>
          <a:spLocks/>
        </xdr:cNvSpPr>
      </xdr:nvSpPr>
      <xdr:spPr bwMode="auto">
        <a:xfrm rot="-5400000">
          <a:off x="981075" y="5876925"/>
          <a:ext cx="161925" cy="1038225"/>
        </a:xfrm>
        <a:prstGeom prst="leftBrace">
          <a:avLst>
            <a:gd name="adj1" fmla="val 53431"/>
            <a:gd name="adj2" fmla="val 50537"/>
          </a:avLst>
        </a:prstGeom>
        <a:noFill/>
        <a:ln w="9525">
          <a:solidFill>
            <a:srgbClr val="CCFFCC"/>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95250</xdr:colOff>
      <xdr:row>30</xdr:row>
      <xdr:rowOff>28575</xdr:rowOff>
    </xdr:from>
    <xdr:to>
      <xdr:col>57</xdr:col>
      <xdr:colOff>0</xdr:colOff>
      <xdr:row>31</xdr:row>
      <xdr:rowOff>85725</xdr:rowOff>
    </xdr:to>
    <xdr:sp macro="" textlink="">
      <xdr:nvSpPr>
        <xdr:cNvPr id="29932" name="AutoShape 2"/>
        <xdr:cNvSpPr>
          <a:spLocks/>
        </xdr:cNvSpPr>
      </xdr:nvSpPr>
      <xdr:spPr bwMode="auto">
        <a:xfrm rot="-5400000">
          <a:off x="25979438" y="6005512"/>
          <a:ext cx="209550" cy="847725"/>
        </a:xfrm>
        <a:prstGeom prst="leftBrace">
          <a:avLst>
            <a:gd name="adj1" fmla="val 37327"/>
            <a:gd name="adj2" fmla="val 47056"/>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64558</xdr:colOff>
      <xdr:row>43</xdr:row>
      <xdr:rowOff>92376</xdr:rowOff>
    </xdr:from>
    <xdr:to>
      <xdr:col>14</xdr:col>
      <xdr:colOff>176893</xdr:colOff>
      <xdr:row>47</xdr:row>
      <xdr:rowOff>122464</xdr:rowOff>
    </xdr:to>
    <xdr:sp macro="" textlink="">
      <xdr:nvSpPr>
        <xdr:cNvPr id="119" name="AutoShape 33"/>
        <xdr:cNvSpPr>
          <a:spLocks noChangeArrowheads="1"/>
        </xdr:cNvSpPr>
      </xdr:nvSpPr>
      <xdr:spPr bwMode="auto">
        <a:xfrm>
          <a:off x="3950758" y="8407701"/>
          <a:ext cx="1922085" cy="639688"/>
        </a:xfrm>
        <a:prstGeom prst="wedgeRectCallout">
          <a:avLst>
            <a:gd name="adj1" fmla="val -38622"/>
            <a:gd name="adj2" fmla="val -33806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100" b="0" i="0" u="none" strike="noStrike" baseline="0">
              <a:solidFill>
                <a:srgbClr val="FF0000"/>
              </a:solidFill>
              <a:latin typeface="ＭＳ Ｐゴシック"/>
              <a:ea typeface="ＭＳ Ｐゴシック"/>
            </a:rPr>
            <a:t>職種区分は重要ですので入力要領で十分ご理解の上入力してください。</a:t>
          </a:r>
        </a:p>
      </xdr:txBody>
    </xdr:sp>
    <xdr:clientData/>
  </xdr:twoCellAnchor>
  <xdr:twoCellAnchor>
    <xdr:from>
      <xdr:col>61</xdr:col>
      <xdr:colOff>633934</xdr:colOff>
      <xdr:row>39</xdr:row>
      <xdr:rowOff>27544</xdr:rowOff>
    </xdr:from>
    <xdr:to>
      <xdr:col>64</xdr:col>
      <xdr:colOff>538078</xdr:colOff>
      <xdr:row>44</xdr:row>
      <xdr:rowOff>95251</xdr:rowOff>
    </xdr:to>
    <xdr:sp macro="" textlink="">
      <xdr:nvSpPr>
        <xdr:cNvPr id="120" name="AutoShape 1"/>
        <xdr:cNvSpPr>
          <a:spLocks noChangeArrowheads="1"/>
        </xdr:cNvSpPr>
      </xdr:nvSpPr>
      <xdr:spPr bwMode="auto">
        <a:xfrm>
          <a:off x="29713759" y="7733269"/>
          <a:ext cx="1256694" cy="829707"/>
        </a:xfrm>
        <a:prstGeom prst="wedgeRectCallout">
          <a:avLst>
            <a:gd name="adj1" fmla="val -19188"/>
            <a:gd name="adj2" fmla="val -18964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500"/>
            </a:lnSpc>
            <a:defRPr sz="1000"/>
          </a:pPr>
          <a:r>
            <a:rPr lang="en-US" altLang="ja-JP" sz="1100" b="0" i="0" u="none" strike="noStrike" baseline="0">
              <a:solidFill>
                <a:srgbClr val="000000"/>
              </a:solidFill>
              <a:latin typeface="ＭＳ Ｐゴシック"/>
              <a:ea typeface="ＭＳ Ｐゴシック"/>
            </a:rPr>
            <a:t>41,42,43,44 </a:t>
          </a:r>
          <a:r>
            <a:rPr lang="ja-JP" altLang="en-US" sz="1100" b="0" i="0" u="none" strike="noStrike" baseline="0">
              <a:solidFill>
                <a:srgbClr val="000000"/>
              </a:solidFill>
              <a:latin typeface="ＭＳ Ｐゴシック"/>
              <a:ea typeface="ＭＳ Ｐゴシック"/>
            </a:rPr>
            <a:t>に記入した額の合計額</a:t>
          </a:r>
        </a:p>
        <a:p>
          <a:pPr algn="l" rtl="0">
            <a:lnSpc>
              <a:spcPts val="1300"/>
            </a:lnSpc>
            <a:defRPr sz="1000"/>
          </a:pPr>
          <a:r>
            <a:rPr lang="ja-JP" altLang="en-US" sz="1100" b="0" i="0" u="none" strike="noStrike" baseline="0">
              <a:solidFill>
                <a:srgbClr val="FF0000"/>
              </a:solidFill>
              <a:latin typeface="ＭＳ Ｐゴシック"/>
              <a:ea typeface="ＭＳ Ｐゴシック"/>
            </a:rPr>
            <a:t>（自動算出されます</a:t>
          </a:r>
          <a:r>
            <a:rPr lang="ja-JP" altLang="en-US" sz="1200" b="0" i="0" u="none" strike="noStrike" baseline="0">
              <a:solidFill>
                <a:srgbClr val="FF0000"/>
              </a:solidFill>
              <a:latin typeface="ＭＳ Ｐゴシック"/>
              <a:ea typeface="ＭＳ Ｐゴシック"/>
            </a:rPr>
            <a:t>）</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40</xdr:col>
      <xdr:colOff>517977</xdr:colOff>
      <xdr:row>45</xdr:row>
      <xdr:rowOff>24040</xdr:rowOff>
    </xdr:from>
    <xdr:to>
      <xdr:col>48</xdr:col>
      <xdr:colOff>320674</xdr:colOff>
      <xdr:row>51</xdr:row>
      <xdr:rowOff>4989</xdr:rowOff>
    </xdr:to>
    <xdr:sp macro="" textlink="">
      <xdr:nvSpPr>
        <xdr:cNvPr id="121" name="AutoShape 2"/>
        <xdr:cNvSpPr>
          <a:spLocks noChangeArrowheads="1"/>
        </xdr:cNvSpPr>
      </xdr:nvSpPr>
      <xdr:spPr bwMode="auto">
        <a:xfrm>
          <a:off x="21320577" y="8644165"/>
          <a:ext cx="3041197" cy="895349"/>
        </a:xfrm>
        <a:prstGeom prst="wedgeRectCallout">
          <a:avLst>
            <a:gd name="adj1" fmla="val 35322"/>
            <a:gd name="adj2" fmla="val -25947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貴社の保有する賃金台帳等から、毎月の基本給・諸手当・その他賃金の種類ごとにその額を記入してください。</a:t>
          </a:r>
        </a:p>
      </xdr:txBody>
    </xdr:sp>
    <xdr:clientData/>
  </xdr:twoCellAnchor>
  <xdr:twoCellAnchor>
    <xdr:from>
      <xdr:col>12</xdr:col>
      <xdr:colOff>119208</xdr:colOff>
      <xdr:row>48</xdr:row>
      <xdr:rowOff>151278</xdr:rowOff>
    </xdr:from>
    <xdr:to>
      <xdr:col>20</xdr:col>
      <xdr:colOff>42421</xdr:colOff>
      <xdr:row>55</xdr:row>
      <xdr:rowOff>42021</xdr:rowOff>
    </xdr:to>
    <xdr:sp macro="" textlink="">
      <xdr:nvSpPr>
        <xdr:cNvPr id="122" name="AutoShape 5"/>
        <xdr:cNvSpPr>
          <a:spLocks noChangeArrowheads="1"/>
        </xdr:cNvSpPr>
      </xdr:nvSpPr>
      <xdr:spPr bwMode="auto">
        <a:xfrm>
          <a:off x="4534326" y="9205631"/>
          <a:ext cx="2085948" cy="988919"/>
        </a:xfrm>
        <a:prstGeom prst="wedgeRectCallout">
          <a:avLst>
            <a:gd name="adj1" fmla="val 61920"/>
            <a:gd name="adj2" fmla="val -3282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貴社の就業規則等から、１年間に付与する有給休暇日数を入力してください。</a:t>
          </a:r>
          <a:r>
            <a:rPr lang="ja-JP" altLang="en-US" sz="1100" b="0" i="0" u="none" strike="noStrike" baseline="0">
              <a:solidFill>
                <a:srgbClr val="FF0000"/>
              </a:solidFill>
              <a:latin typeface="ＭＳ Ｐゴシック"/>
              <a:ea typeface="ＭＳ Ｐゴシック"/>
            </a:rPr>
            <a:t>繰り越しは含まず</a:t>
          </a:r>
        </a:p>
      </xdr:txBody>
    </xdr:sp>
    <xdr:clientData/>
  </xdr:twoCellAnchor>
  <xdr:twoCellAnchor>
    <xdr:from>
      <xdr:col>14</xdr:col>
      <xdr:colOff>155726</xdr:colOff>
      <xdr:row>33</xdr:row>
      <xdr:rowOff>83305</xdr:rowOff>
    </xdr:from>
    <xdr:to>
      <xdr:col>19</xdr:col>
      <xdr:colOff>466876</xdr:colOff>
      <xdr:row>38</xdr:row>
      <xdr:rowOff>90715</xdr:rowOff>
    </xdr:to>
    <xdr:sp macro="" textlink="">
      <xdr:nvSpPr>
        <xdr:cNvPr id="123" name="AutoShape 9"/>
        <xdr:cNvSpPr>
          <a:spLocks noChangeArrowheads="1"/>
        </xdr:cNvSpPr>
      </xdr:nvSpPr>
      <xdr:spPr bwMode="auto">
        <a:xfrm>
          <a:off x="5851676" y="6874630"/>
          <a:ext cx="1406525" cy="769410"/>
        </a:xfrm>
        <a:prstGeom prst="wedgeRectCallout">
          <a:avLst>
            <a:gd name="adj1" fmla="val -17416"/>
            <a:gd name="adj2" fmla="val -8356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対象技術者について、貴社の労働者名簿等から入力してください。</a:t>
          </a:r>
        </a:p>
      </xdr:txBody>
    </xdr:sp>
    <xdr:clientData/>
  </xdr:twoCellAnchor>
  <xdr:twoCellAnchor>
    <xdr:from>
      <xdr:col>57</xdr:col>
      <xdr:colOff>332894</xdr:colOff>
      <xdr:row>34</xdr:row>
      <xdr:rowOff>104775</xdr:rowOff>
    </xdr:from>
    <xdr:to>
      <xdr:col>61</xdr:col>
      <xdr:colOff>122464</xdr:colOff>
      <xdr:row>39</xdr:row>
      <xdr:rowOff>57150</xdr:rowOff>
    </xdr:to>
    <xdr:sp macro="" textlink="">
      <xdr:nvSpPr>
        <xdr:cNvPr id="124" name="AutoShape 11"/>
        <xdr:cNvSpPr>
          <a:spLocks noChangeArrowheads="1"/>
        </xdr:cNvSpPr>
      </xdr:nvSpPr>
      <xdr:spPr bwMode="auto">
        <a:xfrm>
          <a:off x="27974444" y="7048500"/>
          <a:ext cx="1227845" cy="714375"/>
        </a:xfrm>
        <a:prstGeom prst="wedgeRectCallout">
          <a:avLst>
            <a:gd name="adj1" fmla="val 12168"/>
            <a:gd name="adj2" fmla="val -115917"/>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１年分の超過勤務手当の合計額</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54</xdr:col>
      <xdr:colOff>66675</xdr:colOff>
      <xdr:row>30</xdr:row>
      <xdr:rowOff>28575</xdr:rowOff>
    </xdr:from>
    <xdr:to>
      <xdr:col>56</xdr:col>
      <xdr:colOff>28575</xdr:colOff>
      <xdr:row>31</xdr:row>
      <xdr:rowOff>57150</xdr:rowOff>
    </xdr:to>
    <xdr:sp macro="" textlink="">
      <xdr:nvSpPr>
        <xdr:cNvPr id="29939" name="AutoShape 18"/>
        <xdr:cNvSpPr>
          <a:spLocks/>
        </xdr:cNvSpPr>
      </xdr:nvSpPr>
      <xdr:spPr bwMode="auto">
        <a:xfrm rot="-5400000">
          <a:off x="25198387" y="6110288"/>
          <a:ext cx="180975" cy="609600"/>
        </a:xfrm>
        <a:prstGeom prst="leftBrace">
          <a:avLst>
            <a:gd name="adj1" fmla="val 28070"/>
            <a:gd name="adj2" fmla="val 47056"/>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30</xdr:row>
      <xdr:rowOff>47625</xdr:rowOff>
    </xdr:from>
    <xdr:to>
      <xdr:col>20</xdr:col>
      <xdr:colOff>28575</xdr:colOff>
      <xdr:row>31</xdr:row>
      <xdr:rowOff>57150</xdr:rowOff>
    </xdr:to>
    <xdr:sp macro="" textlink="">
      <xdr:nvSpPr>
        <xdr:cNvPr id="29940" name="AutoShape 19"/>
        <xdr:cNvSpPr>
          <a:spLocks/>
        </xdr:cNvSpPr>
      </xdr:nvSpPr>
      <xdr:spPr bwMode="auto">
        <a:xfrm rot="-5400000">
          <a:off x="5343525" y="5267325"/>
          <a:ext cx="161925" cy="2314575"/>
        </a:xfrm>
        <a:prstGeom prst="leftBrace">
          <a:avLst>
            <a:gd name="adj1" fmla="val 119118"/>
            <a:gd name="adj2" fmla="val 50000"/>
          </a:avLst>
        </a:prstGeom>
        <a:noFill/>
        <a:ln w="9525">
          <a:solidFill>
            <a:srgbClr val="CCFFCC"/>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741455</xdr:colOff>
      <xdr:row>47</xdr:row>
      <xdr:rowOff>56588</xdr:rowOff>
    </xdr:from>
    <xdr:to>
      <xdr:col>5</xdr:col>
      <xdr:colOff>134470</xdr:colOff>
      <xdr:row>52</xdr:row>
      <xdr:rowOff>89646</xdr:rowOff>
    </xdr:to>
    <xdr:sp macro="" textlink="">
      <xdr:nvSpPr>
        <xdr:cNvPr id="127" name="AutoShape 31"/>
        <xdr:cNvSpPr>
          <a:spLocks noChangeArrowheads="1"/>
        </xdr:cNvSpPr>
      </xdr:nvSpPr>
      <xdr:spPr bwMode="auto">
        <a:xfrm>
          <a:off x="1268131" y="9234206"/>
          <a:ext cx="1286810" cy="817469"/>
        </a:xfrm>
        <a:prstGeom prst="wedgeRectCallout">
          <a:avLst>
            <a:gd name="adj1" fmla="val 46069"/>
            <a:gd name="adj2" fmla="val -35744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100" b="0" i="0" u="none" strike="noStrike" baseline="0">
              <a:solidFill>
                <a:srgbClr val="000000"/>
              </a:solidFill>
              <a:latin typeface="ＭＳ Ｐゴシック"/>
              <a:ea typeface="ＭＳ Ｐゴシック"/>
            </a:rPr>
            <a:t>該当する資格番号を入力要領から選んで入力してください。</a:t>
          </a:r>
        </a:p>
        <a:p>
          <a:pPr algn="l" rtl="0">
            <a:lnSpc>
              <a:spcPts val="1200"/>
            </a:lnSpc>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xdr:from>
      <xdr:col>7</xdr:col>
      <xdr:colOff>0</xdr:colOff>
      <xdr:row>30</xdr:row>
      <xdr:rowOff>85725</xdr:rowOff>
    </xdr:from>
    <xdr:to>
      <xdr:col>8</xdr:col>
      <xdr:colOff>409575</xdr:colOff>
      <xdr:row>30</xdr:row>
      <xdr:rowOff>142875</xdr:rowOff>
    </xdr:to>
    <xdr:sp macro="" textlink="">
      <xdr:nvSpPr>
        <xdr:cNvPr id="29942" name="AutoShape 34"/>
        <xdr:cNvSpPr>
          <a:spLocks/>
        </xdr:cNvSpPr>
      </xdr:nvSpPr>
      <xdr:spPr bwMode="auto">
        <a:xfrm rot="-5400000">
          <a:off x="3495675" y="6162675"/>
          <a:ext cx="57150" cy="495300"/>
        </a:xfrm>
        <a:prstGeom prst="leftBrace">
          <a:avLst>
            <a:gd name="adj1" fmla="val 72222"/>
            <a:gd name="adj2" fmla="val 49995"/>
          </a:avLst>
        </a:prstGeom>
        <a:noFill/>
        <a:ln w="9525">
          <a:solidFill>
            <a:srgbClr val="CCFFCC"/>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760446</xdr:colOff>
      <xdr:row>35</xdr:row>
      <xdr:rowOff>140102</xdr:rowOff>
    </xdr:from>
    <xdr:to>
      <xdr:col>65</xdr:col>
      <xdr:colOff>459443</xdr:colOff>
      <xdr:row>39</xdr:row>
      <xdr:rowOff>128255</xdr:rowOff>
    </xdr:to>
    <xdr:sp macro="" textlink="">
      <xdr:nvSpPr>
        <xdr:cNvPr id="129" name="AutoShape 40"/>
        <xdr:cNvSpPr>
          <a:spLocks noChangeArrowheads="1"/>
        </xdr:cNvSpPr>
      </xdr:nvSpPr>
      <xdr:spPr bwMode="auto">
        <a:xfrm>
          <a:off x="30803417" y="7435131"/>
          <a:ext cx="1503144" cy="615683"/>
        </a:xfrm>
        <a:prstGeom prst="wedgeRectCallout">
          <a:avLst>
            <a:gd name="adj1" fmla="val -10003"/>
            <a:gd name="adj2" fmla="val -12194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40</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44</a:t>
          </a:r>
          <a:r>
            <a:rPr lang="ja-JP" altLang="en-US" sz="1100" b="0" i="0" u="none" strike="noStrike" baseline="0">
              <a:solidFill>
                <a:srgbClr val="000000"/>
              </a:solidFill>
              <a:latin typeface="ＭＳ Ｐゴシック"/>
              <a:ea typeface="ＭＳ Ｐゴシック"/>
            </a:rPr>
            <a:t>に記入した手当の名称を記入してください。</a:t>
          </a:r>
        </a:p>
      </xdr:txBody>
    </xdr:sp>
    <xdr:clientData/>
  </xdr:twoCellAnchor>
  <xdr:twoCellAnchor>
    <xdr:from>
      <xdr:col>6</xdr:col>
      <xdr:colOff>66675</xdr:colOff>
      <xdr:row>30</xdr:row>
      <xdr:rowOff>85725</xdr:rowOff>
    </xdr:from>
    <xdr:to>
      <xdr:col>6</xdr:col>
      <xdr:colOff>400050</xdr:colOff>
      <xdr:row>31</xdr:row>
      <xdr:rowOff>19050</xdr:rowOff>
    </xdr:to>
    <xdr:sp macro="" textlink="">
      <xdr:nvSpPr>
        <xdr:cNvPr id="29944" name="AutoShape 43"/>
        <xdr:cNvSpPr>
          <a:spLocks/>
        </xdr:cNvSpPr>
      </xdr:nvSpPr>
      <xdr:spPr bwMode="auto">
        <a:xfrm rot="-5400000">
          <a:off x="2933700" y="6257925"/>
          <a:ext cx="85725" cy="333375"/>
        </a:xfrm>
        <a:prstGeom prst="leftBrace">
          <a:avLst>
            <a:gd name="adj1" fmla="val 32407"/>
            <a:gd name="adj2" fmla="val 49995"/>
          </a:avLst>
        </a:prstGeom>
        <a:noFill/>
        <a:ln w="9525">
          <a:solidFill>
            <a:srgbClr val="CCFFCC"/>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64834</xdr:colOff>
      <xdr:row>32</xdr:row>
      <xdr:rowOff>84416</xdr:rowOff>
    </xdr:from>
    <xdr:to>
      <xdr:col>2</xdr:col>
      <xdr:colOff>840442</xdr:colOff>
      <xdr:row>40</xdr:row>
      <xdr:rowOff>67234</xdr:rowOff>
    </xdr:to>
    <xdr:sp macro="" textlink="">
      <xdr:nvSpPr>
        <xdr:cNvPr id="131" name="AutoShape 44"/>
        <xdr:cNvSpPr>
          <a:spLocks noChangeArrowheads="1"/>
        </xdr:cNvSpPr>
      </xdr:nvSpPr>
      <xdr:spPr bwMode="auto">
        <a:xfrm>
          <a:off x="367393" y="6908798"/>
          <a:ext cx="999725" cy="1237877"/>
        </a:xfrm>
        <a:prstGeom prst="wedgeRectCallout">
          <a:avLst>
            <a:gd name="adj1" fmla="val 15753"/>
            <a:gd name="adj2" fmla="val -8939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100" b="0" i="0" u="none" strike="noStrike" baseline="0">
              <a:solidFill>
                <a:srgbClr val="000000"/>
              </a:solidFill>
              <a:latin typeface="ＭＳ Ｐゴシック"/>
              <a:ea typeface="ＭＳ Ｐゴシック"/>
            </a:rPr>
            <a:t>通し番号を入力してください</a:t>
          </a:r>
          <a:r>
            <a:rPr lang="ja-JP" altLang="en-US" sz="1200" b="0" i="0" u="none" strike="noStrike" baseline="0">
              <a:solidFill>
                <a:srgbClr val="000000"/>
              </a:solidFill>
              <a:latin typeface="ＭＳ Ｐゴシック"/>
              <a:ea typeface="ＭＳ Ｐゴシック"/>
            </a:rPr>
            <a:t>。</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最終行の次行には</a:t>
          </a:r>
          <a:r>
            <a:rPr lang="ja-JP" altLang="en-US" sz="1200" b="0" i="0" u="none" strike="noStrike" baseline="0">
              <a:solidFill>
                <a:srgbClr val="FF0000"/>
              </a:solidFill>
              <a:latin typeface="ＭＳ Ｐゴシック"/>
              <a:ea typeface="ＭＳ Ｐゴシック"/>
            </a:rPr>
            <a:t>９９９９</a:t>
          </a:r>
          <a:r>
            <a:rPr lang="ja-JP" altLang="en-US" sz="1200" b="0" i="0" u="none" strike="noStrike" baseline="0">
              <a:solidFill>
                <a:srgbClr val="000000"/>
              </a:solidFill>
              <a:latin typeface="ＭＳ Ｐゴシック"/>
              <a:ea typeface="ＭＳ Ｐゴシック"/>
            </a:rPr>
            <a:t>を入力してください。</a:t>
          </a:r>
        </a:p>
      </xdr:txBody>
    </xdr:sp>
    <xdr:clientData/>
  </xdr:twoCellAnchor>
  <xdr:oneCellAnchor>
    <xdr:from>
      <xdr:col>74</xdr:col>
      <xdr:colOff>419331</xdr:colOff>
      <xdr:row>34</xdr:row>
      <xdr:rowOff>127773</xdr:rowOff>
    </xdr:from>
    <xdr:ext cx="1010708" cy="652991"/>
    <xdr:sp macro="" textlink="">
      <xdr:nvSpPr>
        <xdr:cNvPr id="132" name="AutoShape 0"/>
        <xdr:cNvSpPr>
          <a:spLocks noChangeArrowheads="1"/>
        </xdr:cNvSpPr>
      </xdr:nvSpPr>
      <xdr:spPr bwMode="auto">
        <a:xfrm>
          <a:off x="41152713" y="7310744"/>
          <a:ext cx="1010708" cy="652991"/>
        </a:xfrm>
        <a:prstGeom prst="wedgeRectCallout">
          <a:avLst>
            <a:gd name="adj1" fmla="val 31473"/>
            <a:gd name="adj2" fmla="val -127753"/>
          </a:avLst>
        </a:prstGeom>
        <a:solidFill>
          <a:srgbClr val="FFFFFF"/>
        </a:solidFill>
        <a:ln w="9525">
          <a:solidFill>
            <a:srgbClr val="000000"/>
          </a:solidFill>
          <a:miter lim="800000"/>
          <a:headEnd/>
          <a:tailEnd/>
        </a:ln>
      </xdr:spPr>
      <xdr:txBody>
        <a:bodyPr vertOverflow="clip" wrap="square" lIns="27432" tIns="18288" rIns="0" bIns="0" anchor="t" upright="1"/>
        <a:lstStyle/>
        <a:p>
          <a:pPr marL="0" indent="0" algn="l" rtl="0">
            <a:lnSpc>
              <a:spcPts val="1400"/>
            </a:lnSpc>
            <a:defRPr sz="1000"/>
          </a:pPr>
          <a:r>
            <a:rPr lang="ja-JP" altLang="en-US" sz="1100" b="0" i="0" u="none" strike="noStrike" baseline="0">
              <a:solidFill>
                <a:srgbClr val="000000"/>
              </a:solidFill>
              <a:latin typeface="ＭＳ Ｐゴシック"/>
              <a:ea typeface="ＭＳ Ｐゴシック"/>
              <a:cs typeface="+mn-cs"/>
            </a:rPr>
            <a:t>役員と兼務の対象技術者の場合は「１」</a:t>
          </a:r>
        </a:p>
      </xdr:txBody>
    </xdr:sp>
    <xdr:clientData/>
  </xdr:oneCellAnchor>
  <xdr:twoCellAnchor>
    <xdr:from>
      <xdr:col>48</xdr:col>
      <xdr:colOff>420407</xdr:colOff>
      <xdr:row>34</xdr:row>
      <xdr:rowOff>117474</xdr:rowOff>
    </xdr:from>
    <xdr:to>
      <xdr:col>54</xdr:col>
      <xdr:colOff>38954</xdr:colOff>
      <xdr:row>43</xdr:row>
      <xdr:rowOff>122465</xdr:rowOff>
    </xdr:to>
    <xdr:sp macro="" textlink="">
      <xdr:nvSpPr>
        <xdr:cNvPr id="133" name="AutoShape 1"/>
        <xdr:cNvSpPr>
          <a:spLocks noChangeArrowheads="1"/>
        </xdr:cNvSpPr>
      </xdr:nvSpPr>
      <xdr:spPr bwMode="auto">
        <a:xfrm>
          <a:off x="23459701" y="6975474"/>
          <a:ext cx="1568371" cy="1416932"/>
        </a:xfrm>
        <a:prstGeom prst="wedgeRectCallout">
          <a:avLst>
            <a:gd name="adj1" fmla="val 68899"/>
            <a:gd name="adj2" fmla="val -84504"/>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lnSpc>
              <a:spcPts val="1300"/>
            </a:lnSpc>
            <a:defRPr sz="1000"/>
          </a:pPr>
          <a:r>
            <a:rPr lang="en-US" altLang="ja-JP" sz="1100" b="0" i="0" u="none" strike="noStrike" baseline="0">
              <a:solidFill>
                <a:srgbClr val="FF0000"/>
              </a:solidFill>
              <a:latin typeface="ＭＳ Ｐゴシック"/>
              <a:ea typeface="ＭＳ Ｐゴシック"/>
            </a:rPr>
            <a:t>39</a:t>
          </a:r>
          <a:r>
            <a:rPr lang="ja-JP" altLang="en-US" sz="1100" b="0" i="0" u="none" strike="noStrike" baseline="0">
              <a:solidFill>
                <a:srgbClr val="FF0000"/>
              </a:solidFill>
              <a:latin typeface="ＭＳ Ｐゴシック"/>
              <a:ea typeface="ＭＳ Ｐゴシック"/>
            </a:rPr>
            <a:t>以外で、毎月定額で支払われる手当の月額を記入してください。複数ある場合は月額の合計</a:t>
          </a:r>
        </a:p>
      </xdr:txBody>
    </xdr:sp>
    <xdr:clientData/>
  </xdr:twoCellAnchor>
  <xdr:twoCellAnchor>
    <xdr:from>
      <xdr:col>22</xdr:col>
      <xdr:colOff>47625</xdr:colOff>
      <xdr:row>30</xdr:row>
      <xdr:rowOff>47625</xdr:rowOff>
    </xdr:from>
    <xdr:to>
      <xdr:col>24</xdr:col>
      <xdr:colOff>0</xdr:colOff>
      <xdr:row>31</xdr:row>
      <xdr:rowOff>76200</xdr:rowOff>
    </xdr:to>
    <xdr:sp macro="" textlink="">
      <xdr:nvSpPr>
        <xdr:cNvPr id="29948" name="AutoShape 20"/>
        <xdr:cNvSpPr>
          <a:spLocks/>
        </xdr:cNvSpPr>
      </xdr:nvSpPr>
      <xdr:spPr bwMode="auto">
        <a:xfrm rot="-5400000">
          <a:off x="7181850" y="6238875"/>
          <a:ext cx="180975" cy="390525"/>
        </a:xfrm>
        <a:prstGeom prst="leftBrace">
          <a:avLst>
            <a:gd name="adj1" fmla="val 17663"/>
            <a:gd name="adj2" fmla="val 49995"/>
          </a:avLst>
        </a:prstGeom>
        <a:noFill/>
        <a:ln w="9525">
          <a:solidFill>
            <a:srgbClr val="CCFFCC"/>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583238</xdr:colOff>
      <xdr:row>35</xdr:row>
      <xdr:rowOff>22411</xdr:rowOff>
    </xdr:from>
    <xdr:to>
      <xdr:col>36</xdr:col>
      <xdr:colOff>657944</xdr:colOff>
      <xdr:row>42</xdr:row>
      <xdr:rowOff>27214</xdr:rowOff>
    </xdr:to>
    <xdr:sp macro="" textlink="">
      <xdr:nvSpPr>
        <xdr:cNvPr id="135" name="AutoShape 5"/>
        <xdr:cNvSpPr>
          <a:spLocks noChangeArrowheads="1"/>
        </xdr:cNvSpPr>
      </xdr:nvSpPr>
      <xdr:spPr bwMode="auto">
        <a:xfrm>
          <a:off x="14651663" y="7118536"/>
          <a:ext cx="2960781" cy="1071603"/>
        </a:xfrm>
        <a:prstGeom prst="wedgeRectCallout">
          <a:avLst>
            <a:gd name="adj1" fmla="val -3446"/>
            <a:gd name="adj2" fmla="val -9692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100">
              <a:latin typeface="+mn-ea"/>
              <a:ea typeface="+mn-ea"/>
              <a:cs typeface="+mn-cs"/>
            </a:rPr>
            <a:t>「</a:t>
          </a:r>
          <a:r>
            <a:rPr lang="en-US" altLang="ja-JP" sz="1100">
              <a:latin typeface="+mn-ea"/>
              <a:ea typeface="+mn-ea"/>
              <a:cs typeface="+mn-cs"/>
            </a:rPr>
            <a:t>43</a:t>
          </a:r>
          <a:r>
            <a:rPr lang="ja-JP" altLang="en-US" sz="1100">
              <a:latin typeface="+mn-ea"/>
              <a:ea typeface="+mn-ea"/>
              <a:cs typeface="+mn-cs"/>
            </a:rPr>
            <a:t>　超過勤務手当」の各月の支給額の対象となっている</a:t>
          </a:r>
          <a:r>
            <a:rPr lang="ja-JP" altLang="ja-JP" sz="1100">
              <a:latin typeface="+mn-lt"/>
              <a:ea typeface="+mn-ea"/>
              <a:cs typeface="+mn-cs"/>
            </a:rPr>
            <a:t>超過勤務時間</a:t>
          </a:r>
          <a:r>
            <a:rPr lang="ja-JP" altLang="en-US" sz="1100">
              <a:latin typeface="+mn-lt"/>
              <a:ea typeface="+mn-ea"/>
              <a:cs typeface="+mn-cs"/>
            </a:rPr>
            <a:t>数</a:t>
          </a:r>
          <a:r>
            <a:rPr lang="ja-JP" altLang="ja-JP" sz="1100">
              <a:latin typeface="+mn-lt"/>
              <a:ea typeface="+mn-ea"/>
              <a:cs typeface="+mn-cs"/>
            </a:rPr>
            <a:t>を入力してください。</a:t>
          </a:r>
          <a:endParaRPr lang="en-US" altLang="ja-JP" sz="1100">
            <a:latin typeface="+mn-lt"/>
            <a:ea typeface="+mn-ea"/>
            <a:cs typeface="+mn-cs"/>
          </a:endParaRPr>
        </a:p>
        <a:p>
          <a:pPr algn="l" rtl="0">
            <a:lnSpc>
              <a:spcPts val="1400"/>
            </a:lnSpc>
            <a:defRPr sz="1000"/>
          </a:pPr>
          <a:r>
            <a:rPr lang="ja-JP" altLang="en-US" sz="1100">
              <a:solidFill>
                <a:srgbClr val="FF0000"/>
              </a:solidFill>
              <a:latin typeface="+mn-lt"/>
              <a:ea typeface="+mn-ea"/>
              <a:cs typeface="+mn-cs"/>
            </a:rPr>
            <a:t>超過勤務を行っていない場合もゼロを記入して下さい</a:t>
          </a:r>
          <a:r>
            <a:rPr lang="ja-JP" altLang="en-US" sz="1100">
              <a:latin typeface="+mn-lt"/>
              <a:ea typeface="+mn-ea"/>
              <a:cs typeface="+mn-cs"/>
            </a:rPr>
            <a:t>。</a:t>
          </a:r>
          <a:endParaRPr lang="ja-JP" altLang="en-US" sz="1200" b="0" i="0" u="none" strike="noStrike" baseline="0">
            <a:solidFill>
              <a:srgbClr val="FF0000"/>
            </a:solidFill>
            <a:latin typeface="ＭＳ Ｐゴシック"/>
            <a:ea typeface="ＭＳ Ｐゴシック"/>
          </a:endParaRPr>
        </a:p>
      </xdr:txBody>
    </xdr:sp>
    <xdr:clientData/>
  </xdr:twoCellAnchor>
  <xdr:twoCellAnchor>
    <xdr:from>
      <xdr:col>3</xdr:col>
      <xdr:colOff>19050</xdr:colOff>
      <xdr:row>30</xdr:row>
      <xdr:rowOff>66675</xdr:rowOff>
    </xdr:from>
    <xdr:to>
      <xdr:col>4</xdr:col>
      <xdr:colOff>0</xdr:colOff>
      <xdr:row>31</xdr:row>
      <xdr:rowOff>9525</xdr:rowOff>
    </xdr:to>
    <xdr:sp macro="" textlink="">
      <xdr:nvSpPr>
        <xdr:cNvPr id="29950" name="AutoShape 32"/>
        <xdr:cNvSpPr>
          <a:spLocks/>
        </xdr:cNvSpPr>
      </xdr:nvSpPr>
      <xdr:spPr bwMode="auto">
        <a:xfrm rot="-5400000">
          <a:off x="1881188" y="6081712"/>
          <a:ext cx="95250" cy="657225"/>
        </a:xfrm>
        <a:prstGeom prst="leftBrace">
          <a:avLst>
            <a:gd name="adj1" fmla="val 26546"/>
            <a:gd name="adj2" fmla="val 49995"/>
          </a:avLst>
        </a:prstGeom>
        <a:noFill/>
        <a:ln w="9525">
          <a:solidFill>
            <a:srgbClr val="CCFFCC"/>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19050</xdr:colOff>
      <xdr:row>30</xdr:row>
      <xdr:rowOff>76200</xdr:rowOff>
    </xdr:from>
    <xdr:to>
      <xdr:col>10</xdr:col>
      <xdr:colOff>419100</xdr:colOff>
      <xdr:row>30</xdr:row>
      <xdr:rowOff>133350</xdr:rowOff>
    </xdr:to>
    <xdr:sp macro="" textlink="">
      <xdr:nvSpPr>
        <xdr:cNvPr id="29951" name="AutoShape 34"/>
        <xdr:cNvSpPr>
          <a:spLocks/>
        </xdr:cNvSpPr>
      </xdr:nvSpPr>
      <xdr:spPr bwMode="auto">
        <a:xfrm rot="-5400000">
          <a:off x="4000500" y="6162675"/>
          <a:ext cx="57150" cy="476250"/>
        </a:xfrm>
        <a:prstGeom prst="leftBrace">
          <a:avLst>
            <a:gd name="adj1" fmla="val 68981"/>
            <a:gd name="adj2" fmla="val 49995"/>
          </a:avLst>
        </a:prstGeom>
        <a:noFill/>
        <a:ln w="9525">
          <a:solidFill>
            <a:srgbClr val="CCFFCC"/>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40821</xdr:colOff>
      <xdr:row>33</xdr:row>
      <xdr:rowOff>52916</xdr:rowOff>
    </xdr:from>
    <xdr:to>
      <xdr:col>14</xdr:col>
      <xdr:colOff>56029</xdr:colOff>
      <xdr:row>40</xdr:row>
      <xdr:rowOff>11206</xdr:rowOff>
    </xdr:to>
    <xdr:sp macro="" textlink="">
      <xdr:nvSpPr>
        <xdr:cNvPr id="138" name="AutoShape 44"/>
        <xdr:cNvSpPr>
          <a:spLocks noChangeArrowheads="1"/>
        </xdr:cNvSpPr>
      </xdr:nvSpPr>
      <xdr:spPr bwMode="auto">
        <a:xfrm>
          <a:off x="3985292" y="7079004"/>
          <a:ext cx="934090" cy="1056467"/>
        </a:xfrm>
        <a:prstGeom prst="wedgeRectCallout">
          <a:avLst>
            <a:gd name="adj1" fmla="val -48884"/>
            <a:gd name="adj2" fmla="val -85942"/>
          </a:avLst>
        </a:prstGeom>
        <a:solidFill>
          <a:srgbClr val="FFFFFF"/>
        </a:solidFill>
        <a:ln w="9525">
          <a:solidFill>
            <a:srgbClr val="000000"/>
          </a:solidFill>
          <a:miter lim="800000"/>
          <a:headEnd/>
          <a:tailEnd/>
        </a:ln>
      </xdr:spPr>
      <xdr:txBody>
        <a:bodyPr vertOverflow="clip" wrap="square" lIns="27432" tIns="18288" rIns="0" bIns="0" anchor="t" upright="1"/>
        <a:lstStyle/>
        <a:p>
          <a:pPr rtl="0">
            <a:lnSpc>
              <a:spcPts val="1300"/>
            </a:lnSpc>
          </a:pPr>
          <a:r>
            <a:rPr lang="ja-JP" altLang="ja-JP" sz="1100" b="0" i="0" baseline="0">
              <a:effectLst/>
              <a:latin typeface="+mn-lt"/>
              <a:ea typeface="+mn-ea"/>
              <a:cs typeface="+mn-cs"/>
            </a:rPr>
            <a:t>該当する</a:t>
          </a:r>
          <a:r>
            <a:rPr lang="ja-JP" altLang="en-US" sz="1100" b="0" i="0" baseline="0">
              <a:effectLst/>
              <a:latin typeface="+mn-lt"/>
              <a:ea typeface="+mn-ea"/>
              <a:cs typeface="+mn-cs"/>
            </a:rPr>
            <a:t>雇用形態の</a:t>
          </a:r>
          <a:r>
            <a:rPr lang="ja-JP" altLang="ja-JP" sz="1100" b="0" i="0" baseline="0">
              <a:effectLst/>
              <a:latin typeface="+mn-lt"/>
              <a:ea typeface="+mn-ea"/>
              <a:cs typeface="+mn-cs"/>
            </a:rPr>
            <a:t>番号を</a:t>
          </a:r>
          <a:r>
            <a:rPr lang="ja-JP" altLang="en-US" sz="1100" b="0" i="0" baseline="0">
              <a:effectLst/>
              <a:latin typeface="+mn-lt"/>
              <a:ea typeface="+mn-ea"/>
              <a:cs typeface="+mn-cs"/>
            </a:rPr>
            <a:t>入力</a:t>
          </a:r>
          <a:r>
            <a:rPr lang="ja-JP" altLang="ja-JP" sz="1100" b="0" i="0" baseline="0">
              <a:effectLst/>
              <a:latin typeface="+mn-lt"/>
              <a:ea typeface="+mn-ea"/>
              <a:cs typeface="+mn-cs"/>
            </a:rPr>
            <a:t>要領から選んで入力してください。</a:t>
          </a:r>
          <a:endParaRPr lang="ja-JP" altLang="ja-JP" sz="1100">
            <a:effectLst/>
          </a:endParaRPr>
        </a:p>
      </xdr:txBody>
    </xdr:sp>
    <xdr:clientData/>
  </xdr:twoCellAnchor>
  <xdr:twoCellAnchor>
    <xdr:from>
      <xdr:col>59</xdr:col>
      <xdr:colOff>133350</xdr:colOff>
      <xdr:row>30</xdr:row>
      <xdr:rowOff>28575</xdr:rowOff>
    </xdr:from>
    <xdr:to>
      <xdr:col>59</xdr:col>
      <xdr:colOff>781050</xdr:colOff>
      <xdr:row>31</xdr:row>
      <xdr:rowOff>47625</xdr:rowOff>
    </xdr:to>
    <xdr:sp macro="" textlink="">
      <xdr:nvSpPr>
        <xdr:cNvPr id="29953" name="AutoShape 2"/>
        <xdr:cNvSpPr>
          <a:spLocks/>
        </xdr:cNvSpPr>
      </xdr:nvSpPr>
      <xdr:spPr bwMode="auto">
        <a:xfrm rot="-5400000">
          <a:off x="27584400" y="6086475"/>
          <a:ext cx="171450" cy="647700"/>
        </a:xfrm>
        <a:prstGeom prst="leftBrace">
          <a:avLst>
            <a:gd name="adj1" fmla="val 39229"/>
            <a:gd name="adj2" fmla="val 47056"/>
          </a:avLst>
        </a:prstGeom>
        <a:noFill/>
        <a:ln w="9525">
          <a:solidFill>
            <a:srgbClr val="CCFFCC"/>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19050</xdr:colOff>
      <xdr:row>30</xdr:row>
      <xdr:rowOff>28575</xdr:rowOff>
    </xdr:from>
    <xdr:to>
      <xdr:col>59</xdr:col>
      <xdr:colOff>28575</xdr:colOff>
      <xdr:row>31</xdr:row>
      <xdr:rowOff>38100</xdr:rowOff>
    </xdr:to>
    <xdr:sp macro="" textlink="">
      <xdr:nvSpPr>
        <xdr:cNvPr id="29954" name="AutoShape 2"/>
        <xdr:cNvSpPr>
          <a:spLocks/>
        </xdr:cNvSpPr>
      </xdr:nvSpPr>
      <xdr:spPr bwMode="auto">
        <a:xfrm rot="-5400000">
          <a:off x="26803350" y="6048375"/>
          <a:ext cx="161925" cy="714375"/>
        </a:xfrm>
        <a:prstGeom prst="leftBrace">
          <a:avLst>
            <a:gd name="adj1" fmla="val 41524"/>
            <a:gd name="adj2" fmla="val 47056"/>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61</xdr:col>
      <xdr:colOff>95250</xdr:colOff>
      <xdr:row>30</xdr:row>
      <xdr:rowOff>28575</xdr:rowOff>
    </xdr:from>
    <xdr:to>
      <xdr:col>61</xdr:col>
      <xdr:colOff>638175</xdr:colOff>
      <xdr:row>31</xdr:row>
      <xdr:rowOff>38100</xdr:rowOff>
    </xdr:to>
    <xdr:sp macro="" textlink="">
      <xdr:nvSpPr>
        <xdr:cNvPr id="29955" name="AutoShape 2"/>
        <xdr:cNvSpPr>
          <a:spLocks/>
        </xdr:cNvSpPr>
      </xdr:nvSpPr>
      <xdr:spPr bwMode="auto">
        <a:xfrm rot="-5400000">
          <a:off x="28298775" y="6134100"/>
          <a:ext cx="161925" cy="542925"/>
        </a:xfrm>
        <a:prstGeom prst="leftBrace">
          <a:avLst>
            <a:gd name="adj1" fmla="val 40096"/>
            <a:gd name="adj2" fmla="val 47056"/>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95250</xdr:colOff>
      <xdr:row>30</xdr:row>
      <xdr:rowOff>47625</xdr:rowOff>
    </xdr:from>
    <xdr:to>
      <xdr:col>40</xdr:col>
      <xdr:colOff>952500</xdr:colOff>
      <xdr:row>31</xdr:row>
      <xdr:rowOff>104775</xdr:rowOff>
    </xdr:to>
    <xdr:sp macro="" textlink="">
      <xdr:nvSpPr>
        <xdr:cNvPr id="29956" name="AutoShape 20"/>
        <xdr:cNvSpPr>
          <a:spLocks/>
        </xdr:cNvSpPr>
      </xdr:nvSpPr>
      <xdr:spPr bwMode="auto">
        <a:xfrm rot="-5400000">
          <a:off x="14920913" y="728662"/>
          <a:ext cx="209550" cy="11439525"/>
        </a:xfrm>
        <a:prstGeom prst="leftBrace">
          <a:avLst>
            <a:gd name="adj1" fmla="val 30581"/>
            <a:gd name="adj2" fmla="val 49995"/>
          </a:avLst>
        </a:prstGeom>
        <a:noFill/>
        <a:ln w="9525">
          <a:solidFill>
            <a:srgbClr val="CCFFCC"/>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343542</xdr:colOff>
      <xdr:row>34</xdr:row>
      <xdr:rowOff>27216</xdr:rowOff>
    </xdr:from>
    <xdr:to>
      <xdr:col>30</xdr:col>
      <xdr:colOff>489138</xdr:colOff>
      <xdr:row>39</xdr:row>
      <xdr:rowOff>81643</xdr:rowOff>
    </xdr:to>
    <xdr:sp macro="" textlink="">
      <xdr:nvSpPr>
        <xdr:cNvPr id="143" name="AutoShape 11"/>
        <xdr:cNvSpPr>
          <a:spLocks noChangeArrowheads="1"/>
        </xdr:cNvSpPr>
      </xdr:nvSpPr>
      <xdr:spPr bwMode="auto">
        <a:xfrm>
          <a:off x="9599601" y="6885216"/>
          <a:ext cx="1109302" cy="838839"/>
        </a:xfrm>
        <a:prstGeom prst="wedgeRectCallout">
          <a:avLst>
            <a:gd name="adj1" fmla="val -100031"/>
            <a:gd name="adj2" fmla="val -124275"/>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１年分の超過勤務時間の合計</a:t>
          </a:r>
          <a:endParaRPr lang="en-US" altLang="ja-JP" sz="1100" b="0" i="0" u="none" strike="noStrike" baseline="0">
            <a:solidFill>
              <a:sysClr val="windowText" lastClr="000000"/>
            </a:solidFill>
            <a:latin typeface="ＭＳ Ｐゴシック"/>
            <a:ea typeface="ＭＳ Ｐゴシック"/>
          </a:endParaRPr>
        </a:p>
        <a:p>
          <a:pPr algn="l" rtl="0">
            <a:lnSpc>
              <a:spcPts val="1400"/>
            </a:lnSpc>
            <a:defRPr sz="1000"/>
          </a:pPr>
          <a:r>
            <a:rPr lang="ja-JP" altLang="en-US" sz="1100" b="0" i="0" u="none" strike="noStrike" baseline="0">
              <a:solidFill>
                <a:srgbClr val="FF0000"/>
              </a:solidFill>
              <a:latin typeface="ＭＳ Ｐゴシック"/>
              <a:ea typeface="ＭＳ Ｐゴシック"/>
            </a:rPr>
            <a:t>（自動算出されます）</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24</xdr:col>
      <xdr:colOff>104775</xdr:colOff>
      <xdr:row>30</xdr:row>
      <xdr:rowOff>47625</xdr:rowOff>
    </xdr:from>
    <xdr:to>
      <xdr:col>24</xdr:col>
      <xdr:colOff>561975</xdr:colOff>
      <xdr:row>31</xdr:row>
      <xdr:rowOff>76200</xdr:rowOff>
    </xdr:to>
    <xdr:sp macro="" textlink="">
      <xdr:nvSpPr>
        <xdr:cNvPr id="29958" name="AutoShape 20"/>
        <xdr:cNvSpPr>
          <a:spLocks/>
        </xdr:cNvSpPr>
      </xdr:nvSpPr>
      <xdr:spPr bwMode="auto">
        <a:xfrm rot="-5400000">
          <a:off x="7710487" y="6205538"/>
          <a:ext cx="180975" cy="457200"/>
        </a:xfrm>
        <a:prstGeom prst="leftBrace">
          <a:avLst>
            <a:gd name="adj1" fmla="val 24608"/>
            <a:gd name="adj2" fmla="val 49995"/>
          </a:avLst>
        </a:prstGeom>
        <a:noFill/>
        <a:ln w="9525">
          <a:solidFill>
            <a:srgbClr val="CCFFCC"/>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30</xdr:row>
      <xdr:rowOff>47625</xdr:rowOff>
    </xdr:from>
    <xdr:to>
      <xdr:col>26</xdr:col>
      <xdr:colOff>314325</xdr:colOff>
      <xdr:row>31</xdr:row>
      <xdr:rowOff>76200</xdr:rowOff>
    </xdr:to>
    <xdr:sp macro="" textlink="">
      <xdr:nvSpPr>
        <xdr:cNvPr id="29959" name="AutoShape 20"/>
        <xdr:cNvSpPr>
          <a:spLocks/>
        </xdr:cNvSpPr>
      </xdr:nvSpPr>
      <xdr:spPr bwMode="auto">
        <a:xfrm rot="-5400000">
          <a:off x="8258175" y="6210300"/>
          <a:ext cx="180975" cy="447675"/>
        </a:xfrm>
        <a:prstGeom prst="leftBrace">
          <a:avLst>
            <a:gd name="adj1" fmla="val 24462"/>
            <a:gd name="adj2" fmla="val 49995"/>
          </a:avLst>
        </a:prstGeom>
        <a:noFill/>
        <a:ln w="9525">
          <a:solidFill>
            <a:srgbClr val="CCFFCC"/>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285752</xdr:colOff>
      <xdr:row>45</xdr:row>
      <xdr:rowOff>54428</xdr:rowOff>
    </xdr:from>
    <xdr:to>
      <xdr:col>63</xdr:col>
      <xdr:colOff>244930</xdr:colOff>
      <xdr:row>52</xdr:row>
      <xdr:rowOff>0</xdr:rowOff>
    </xdr:to>
    <xdr:sp macro="" textlink="">
      <xdr:nvSpPr>
        <xdr:cNvPr id="146" name="四角形吹き出し 145"/>
        <xdr:cNvSpPr/>
      </xdr:nvSpPr>
      <xdr:spPr bwMode="auto">
        <a:xfrm>
          <a:off x="27927302" y="8674553"/>
          <a:ext cx="2045153" cy="1012372"/>
        </a:xfrm>
        <a:prstGeom prst="wedgeRectCallout">
          <a:avLst>
            <a:gd name="adj1" fmla="val 21679"/>
            <a:gd name="adj2" fmla="val -254192"/>
          </a:avLst>
        </a:prstGeom>
        <a:solidFill>
          <a:srgbClr val="FFFFFF"/>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100" b="0" i="0" u="none" strike="noStrike" baseline="0">
              <a:solidFill>
                <a:sysClr val="windowText" lastClr="000000"/>
              </a:solidFill>
              <a:latin typeface="ＭＳ Ｐゴシック"/>
              <a:ea typeface="ＭＳ Ｐゴシック"/>
              <a:cs typeface="+mn-cs"/>
            </a:rPr>
            <a:t>貴社の保有する賃金台帳等（過去１年分）から、</a:t>
          </a:r>
          <a:r>
            <a:rPr lang="ja-JP" altLang="ja-JP" sz="1100" b="0" i="0" u="none" strike="noStrike" baseline="0">
              <a:solidFill>
                <a:srgbClr val="FF0000"/>
              </a:solidFill>
              <a:latin typeface="ＭＳ Ｐゴシック"/>
              <a:ea typeface="ＭＳ Ｐゴシック"/>
              <a:cs typeface="+mn-cs"/>
            </a:rPr>
            <a:t>毎月の額が定額でない手当</a:t>
          </a:r>
          <a:r>
            <a:rPr lang="ja-JP" altLang="ja-JP" sz="1100" b="0" i="0" u="none" strike="noStrike" baseline="0">
              <a:solidFill>
                <a:sysClr val="windowText" lastClr="000000"/>
              </a:solidFill>
              <a:latin typeface="ＭＳ Ｐゴシック"/>
              <a:ea typeface="ＭＳ Ｐゴシック"/>
              <a:cs typeface="+mn-cs"/>
            </a:rPr>
            <a:t>について、１年間に支払われた合計金額を記入してください。</a:t>
          </a:r>
        </a:p>
        <a:p>
          <a:pPr marL="0" indent="0" algn="l" rtl="0">
            <a:lnSpc>
              <a:spcPts val="1500"/>
            </a:lnSpc>
            <a:defRPr sz="1000"/>
          </a:pPr>
          <a:endParaRPr lang="ja-JP" altLang="en-US" sz="1200" b="0" i="0" u="none" strike="noStrike" baseline="0">
            <a:solidFill>
              <a:sysClr val="windowText" lastClr="000000"/>
            </a:solidFill>
            <a:latin typeface="ＭＳ Ｐゴシック"/>
            <a:ea typeface="ＭＳ Ｐゴシック"/>
            <a:cs typeface="+mn-cs"/>
          </a:endParaRPr>
        </a:p>
      </xdr:txBody>
    </xdr:sp>
    <xdr:clientData/>
  </xdr:twoCellAnchor>
  <xdr:twoCellAnchor>
    <xdr:from>
      <xdr:col>52</xdr:col>
      <xdr:colOff>625930</xdr:colOff>
      <xdr:row>45</xdr:row>
      <xdr:rowOff>57150</xdr:rowOff>
    </xdr:from>
    <xdr:to>
      <xdr:col>57</xdr:col>
      <xdr:colOff>220435</xdr:colOff>
      <xdr:row>52</xdr:row>
      <xdr:rowOff>13607</xdr:rowOff>
    </xdr:to>
    <xdr:sp macro="" textlink="">
      <xdr:nvSpPr>
        <xdr:cNvPr id="147" name="四角形吹き出し 146"/>
        <xdr:cNvSpPr/>
      </xdr:nvSpPr>
      <xdr:spPr bwMode="auto">
        <a:xfrm>
          <a:off x="25981480" y="8677275"/>
          <a:ext cx="1880505" cy="1023257"/>
        </a:xfrm>
        <a:prstGeom prst="wedgeRectCallout">
          <a:avLst>
            <a:gd name="adj1" fmla="val 54933"/>
            <a:gd name="adj2" fmla="val -255134"/>
          </a:avLst>
        </a:prstGeom>
        <a:solidFill>
          <a:srgbClr val="FFFFFF"/>
        </a:solidFill>
        <a:ln w="9525">
          <a:solidFill>
            <a:srgbClr val="FF0000"/>
          </a:solid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貴社の保有する賃金台帳等（過去１年分）から、１年間に支払われた賞与の合計金額を記入してください。</a:t>
          </a:r>
          <a:endParaRPr lang="ja-JP" altLang="ja-JP" sz="1100">
            <a:effectLst/>
          </a:endParaRPr>
        </a:p>
        <a:p>
          <a:pPr marL="0" indent="0" algn="l" rtl="0">
            <a:lnSpc>
              <a:spcPts val="1300"/>
            </a:lnSpc>
            <a:defRPr sz="1000"/>
          </a:pPr>
          <a:endParaRPr lang="ja-JP" altLang="en-US" sz="1200" b="0" i="0" u="none" strike="noStrike" baseline="0">
            <a:solidFill>
              <a:sysClr val="windowText" lastClr="000000"/>
            </a:solidFill>
            <a:latin typeface="ＭＳ Ｐゴシック"/>
            <a:ea typeface="ＭＳ Ｐゴシック"/>
            <a:cs typeface="+mn-cs"/>
          </a:endParaRPr>
        </a:p>
      </xdr:txBody>
    </xdr:sp>
    <xdr:clientData/>
  </xdr:twoCellAnchor>
  <xdr:twoCellAnchor>
    <xdr:from>
      <xdr:col>75</xdr:col>
      <xdr:colOff>28575</xdr:colOff>
      <xdr:row>30</xdr:row>
      <xdr:rowOff>66675</xdr:rowOff>
    </xdr:from>
    <xdr:to>
      <xdr:col>75</xdr:col>
      <xdr:colOff>828675</xdr:colOff>
      <xdr:row>31</xdr:row>
      <xdr:rowOff>66675</xdr:rowOff>
    </xdr:to>
    <xdr:sp macro="" textlink="">
      <xdr:nvSpPr>
        <xdr:cNvPr id="29962" name="AutoShape 39"/>
        <xdr:cNvSpPr>
          <a:spLocks/>
        </xdr:cNvSpPr>
      </xdr:nvSpPr>
      <xdr:spPr bwMode="auto">
        <a:xfrm rot="-5400000">
          <a:off x="40395525" y="6038850"/>
          <a:ext cx="152400" cy="800100"/>
        </a:xfrm>
        <a:prstGeom prst="leftBrace">
          <a:avLst>
            <a:gd name="adj1" fmla="val 50167"/>
            <a:gd name="adj2" fmla="val 47056"/>
          </a:avLst>
        </a:prstGeom>
        <a:noFill/>
        <a:ln w="9525">
          <a:solidFill>
            <a:srgbClr val="CCFFCC"/>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87692</xdr:colOff>
      <xdr:row>53</xdr:row>
      <xdr:rowOff>28877</xdr:rowOff>
    </xdr:from>
    <xdr:to>
      <xdr:col>24</xdr:col>
      <xdr:colOff>369794</xdr:colOff>
      <xdr:row>59</xdr:row>
      <xdr:rowOff>108858</xdr:rowOff>
    </xdr:to>
    <xdr:sp macro="" textlink="">
      <xdr:nvSpPr>
        <xdr:cNvPr id="149" name="AutoShape 9"/>
        <xdr:cNvSpPr>
          <a:spLocks noChangeArrowheads="1"/>
        </xdr:cNvSpPr>
      </xdr:nvSpPr>
      <xdr:spPr bwMode="auto">
        <a:xfrm>
          <a:off x="6665545" y="9867642"/>
          <a:ext cx="1212190" cy="1021275"/>
        </a:xfrm>
        <a:prstGeom prst="wedgeRectCallout">
          <a:avLst>
            <a:gd name="adj1" fmla="val 4728"/>
            <a:gd name="adj2" fmla="val -37813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100" b="0" i="0" u="none" strike="noStrike" baseline="0">
              <a:solidFill>
                <a:srgbClr val="000000"/>
              </a:solidFill>
              <a:latin typeface="ＭＳ Ｐゴシック"/>
              <a:ea typeface="ＭＳ Ｐゴシック"/>
            </a:rPr>
            <a:t>国土交通省業務の受注実績</a:t>
          </a:r>
          <a:r>
            <a:rPr lang="en-US" altLang="ja-JP" sz="1100" b="0" i="0" u="none" strike="noStrike" baseline="0">
              <a:solidFill>
                <a:srgbClr val="000000"/>
              </a:solidFill>
              <a:latin typeface="ＭＳ Ｐゴシック"/>
              <a:ea typeface="ＭＳ Ｐゴシック"/>
            </a:rPr>
            <a:t>(H24-R3</a:t>
          </a:r>
        </a:p>
        <a:p>
          <a:pPr algn="l" rtl="0">
            <a:lnSpc>
              <a:spcPts val="1400"/>
            </a:lnSpc>
            <a:defRPr sz="1000"/>
          </a:pP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の有無を番号で入力してください</a:t>
          </a: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24</xdr:col>
      <xdr:colOff>279792</xdr:colOff>
      <xdr:row>44</xdr:row>
      <xdr:rowOff>36079</xdr:rowOff>
    </xdr:from>
    <xdr:to>
      <xdr:col>28</xdr:col>
      <xdr:colOff>131268</xdr:colOff>
      <xdr:row>52</xdr:row>
      <xdr:rowOff>34417</xdr:rowOff>
    </xdr:to>
    <xdr:sp macro="" textlink="">
      <xdr:nvSpPr>
        <xdr:cNvPr id="150" name="AutoShape 9"/>
        <xdr:cNvSpPr>
          <a:spLocks noChangeArrowheads="1"/>
        </xdr:cNvSpPr>
      </xdr:nvSpPr>
      <xdr:spPr bwMode="auto">
        <a:xfrm>
          <a:off x="7787733" y="8462903"/>
          <a:ext cx="1308241" cy="1253396"/>
        </a:xfrm>
        <a:prstGeom prst="wedgeRectCallout">
          <a:avLst>
            <a:gd name="adj1" fmla="val -45331"/>
            <a:gd name="adj2" fmla="val -20934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mn-ea"/>
              <a:ea typeface="+mn-ea"/>
            </a:rPr>
            <a:t>国土交通省業務</a:t>
          </a:r>
          <a:r>
            <a:rPr lang="en-US" altLang="ja-JP" sz="1100" b="0" i="0" u="none" strike="noStrike" baseline="0">
              <a:solidFill>
                <a:srgbClr val="000000"/>
              </a:solidFill>
              <a:latin typeface="+mn-ea"/>
              <a:ea typeface="+mn-ea"/>
            </a:rPr>
            <a:t>(R1-R3</a:t>
          </a:r>
          <a:r>
            <a:rPr lang="ja-JP" altLang="en-US" sz="1100" b="0" i="0" u="none" strike="noStrike" baseline="0">
              <a:solidFill>
                <a:srgbClr val="000000"/>
              </a:solidFill>
              <a:latin typeface="+mn-ea"/>
              <a:ea typeface="+mn-ea"/>
            </a:rPr>
            <a:t>）の平均業務標定点を</a:t>
          </a:r>
          <a:r>
            <a:rPr lang="ja-JP" altLang="en-US" sz="1100" b="0" i="0" u="none" strike="noStrike" baseline="0">
              <a:solidFill>
                <a:srgbClr val="FF0000"/>
              </a:solidFill>
              <a:latin typeface="+mn-ea"/>
              <a:ea typeface="+mn-ea"/>
            </a:rPr>
            <a:t>小数第一位まで（小数第二位を四捨五入）</a:t>
          </a:r>
          <a:r>
            <a:rPr lang="ja-JP" altLang="ja-JP" sz="1100" b="0" i="0" baseline="0">
              <a:effectLst/>
              <a:latin typeface="+mn-ea"/>
              <a:ea typeface="+mn-ea"/>
              <a:cs typeface="+mn-cs"/>
            </a:rPr>
            <a:t>入力してください。</a:t>
          </a:r>
          <a:endParaRPr lang="ja-JP" altLang="en-US" sz="1100" b="0" i="0" u="none" strike="noStrike" baseline="0">
            <a:solidFill>
              <a:srgbClr val="FF0000"/>
            </a:solidFill>
            <a:latin typeface="+mn-ea"/>
            <a:ea typeface="+mn-ea"/>
          </a:endParaRPr>
        </a:p>
      </xdr:txBody>
    </xdr:sp>
    <xdr:clientData/>
  </xdr:twoCellAnchor>
  <xdr:twoCellAnchor>
    <xdr:from>
      <xdr:col>25</xdr:col>
      <xdr:colOff>131715</xdr:colOff>
      <xdr:row>34</xdr:row>
      <xdr:rowOff>51286</xdr:rowOff>
    </xdr:from>
    <xdr:to>
      <xdr:col>29</xdr:col>
      <xdr:colOff>206509</xdr:colOff>
      <xdr:row>42</xdr:row>
      <xdr:rowOff>49623</xdr:rowOff>
    </xdr:to>
    <xdr:sp macro="" textlink="">
      <xdr:nvSpPr>
        <xdr:cNvPr id="151" name="AutoShape 9"/>
        <xdr:cNvSpPr>
          <a:spLocks noChangeArrowheads="1"/>
        </xdr:cNvSpPr>
      </xdr:nvSpPr>
      <xdr:spPr bwMode="auto">
        <a:xfrm>
          <a:off x="8278391" y="6909286"/>
          <a:ext cx="1184177" cy="1253396"/>
        </a:xfrm>
        <a:prstGeom prst="wedgeRectCallout">
          <a:avLst>
            <a:gd name="adj1" fmla="val -39738"/>
            <a:gd name="adj2" fmla="val -8653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国土交通省業務</a:t>
          </a:r>
          <a:r>
            <a:rPr lang="en-US" altLang="ja-JP" sz="1100" b="0" i="0" u="none" strike="noStrike" baseline="0">
              <a:solidFill>
                <a:srgbClr val="000000"/>
              </a:solidFill>
              <a:latin typeface="ＭＳ Ｐゴシック"/>
              <a:ea typeface="ＭＳ Ｐゴシック"/>
            </a:rPr>
            <a:t>(R1-R3</a:t>
          </a:r>
          <a:r>
            <a:rPr lang="ja-JP" altLang="en-US" sz="1100" b="0" i="0" u="none" strike="noStrike" baseline="0">
              <a:solidFill>
                <a:srgbClr val="000000"/>
              </a:solidFill>
              <a:latin typeface="ＭＳ Ｐゴシック"/>
              <a:ea typeface="ＭＳ Ｐゴシック"/>
            </a:rPr>
            <a:t>）での技術者表彰の有無および種類を番号で入力して下さい。</a:t>
          </a:r>
          <a:endParaRPr lang="ja-JP" altLang="en-US" sz="1100" b="0" i="0" u="none" strike="noStrike" baseline="0">
            <a:solidFill>
              <a:srgbClr val="FF0000"/>
            </a:solidFill>
            <a:latin typeface="ＭＳ Ｐゴシック"/>
            <a:ea typeface="ＭＳ Ｐゴシック"/>
          </a:endParaRPr>
        </a:p>
      </xdr:txBody>
    </xdr:sp>
    <xdr:clientData/>
  </xdr:twoCellAnchor>
  <xdr:twoCellAnchor>
    <xdr:from>
      <xdr:col>69</xdr:col>
      <xdr:colOff>403412</xdr:colOff>
      <xdr:row>39</xdr:row>
      <xdr:rowOff>56029</xdr:rowOff>
    </xdr:from>
    <xdr:to>
      <xdr:col>72</xdr:col>
      <xdr:colOff>31313</xdr:colOff>
      <xdr:row>44</xdr:row>
      <xdr:rowOff>134470</xdr:rowOff>
    </xdr:to>
    <xdr:sp macro="" textlink="">
      <xdr:nvSpPr>
        <xdr:cNvPr id="158" name="AutoShape 1"/>
        <xdr:cNvSpPr>
          <a:spLocks noChangeArrowheads="1"/>
        </xdr:cNvSpPr>
      </xdr:nvSpPr>
      <xdr:spPr bwMode="auto">
        <a:xfrm>
          <a:off x="34917530" y="7698441"/>
          <a:ext cx="2687107" cy="862853"/>
        </a:xfrm>
        <a:prstGeom prst="wedgeRectCallout">
          <a:avLst>
            <a:gd name="adj1" fmla="val 6191"/>
            <a:gd name="adj2" fmla="val -18473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航空機に搭乗する者に支払われる手当について１年間の合計金額を（ロ）、（ハ）、（ニ）のいずれかに選択記入してください。</a:t>
          </a:r>
        </a:p>
      </xdr:txBody>
    </xdr:sp>
    <xdr:clientData/>
  </xdr:twoCellAnchor>
  <xdr:twoCellAnchor>
    <xdr:from>
      <xdr:col>67</xdr:col>
      <xdr:colOff>180975</xdr:colOff>
      <xdr:row>30</xdr:row>
      <xdr:rowOff>0</xdr:rowOff>
    </xdr:from>
    <xdr:to>
      <xdr:col>75</xdr:col>
      <xdr:colOff>38100</xdr:colOff>
      <xdr:row>31</xdr:row>
      <xdr:rowOff>133350</xdr:rowOff>
    </xdr:to>
    <xdr:sp macro="" textlink="">
      <xdr:nvSpPr>
        <xdr:cNvPr id="29967" name="AutoShape 12"/>
        <xdr:cNvSpPr>
          <a:spLocks/>
        </xdr:cNvSpPr>
      </xdr:nvSpPr>
      <xdr:spPr bwMode="auto">
        <a:xfrm rot="-5400000">
          <a:off x="36090225" y="2590800"/>
          <a:ext cx="285750" cy="7696200"/>
        </a:xfrm>
        <a:prstGeom prst="leftBrace">
          <a:avLst>
            <a:gd name="adj1" fmla="val 15836"/>
            <a:gd name="adj2" fmla="val 51556"/>
          </a:avLst>
        </a:prstGeom>
        <a:noFill/>
        <a:ln w="9525">
          <a:solidFill>
            <a:srgbClr val="CCFFCC"/>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57150</xdr:colOff>
      <xdr:row>30</xdr:row>
      <xdr:rowOff>28575</xdr:rowOff>
    </xdr:from>
    <xdr:to>
      <xdr:col>65</xdr:col>
      <xdr:colOff>923925</xdr:colOff>
      <xdr:row>31</xdr:row>
      <xdr:rowOff>57150</xdr:rowOff>
    </xdr:to>
    <xdr:sp macro="" textlink="">
      <xdr:nvSpPr>
        <xdr:cNvPr id="29968" name="AutoShape 47"/>
        <xdr:cNvSpPr>
          <a:spLocks/>
        </xdr:cNvSpPr>
      </xdr:nvSpPr>
      <xdr:spPr bwMode="auto">
        <a:xfrm rot="-5400000">
          <a:off x="30861000" y="5981700"/>
          <a:ext cx="180975" cy="866775"/>
        </a:xfrm>
        <a:prstGeom prst="leftBrace">
          <a:avLst>
            <a:gd name="adj1" fmla="val 40910"/>
            <a:gd name="adj2" fmla="val 47056"/>
          </a:avLst>
        </a:prstGeom>
        <a:noFill/>
        <a:ln w="9525">
          <a:solidFill>
            <a:srgbClr val="CCFFCC"/>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627529</xdr:colOff>
      <xdr:row>39</xdr:row>
      <xdr:rowOff>36979</xdr:rowOff>
    </xdr:from>
    <xdr:to>
      <xdr:col>66</xdr:col>
      <xdr:colOff>89647</xdr:colOff>
      <xdr:row>46</xdr:row>
      <xdr:rowOff>44825</xdr:rowOff>
    </xdr:to>
    <xdr:sp macro="" textlink="">
      <xdr:nvSpPr>
        <xdr:cNvPr id="161" name="AutoShape 49"/>
        <xdr:cNvSpPr>
          <a:spLocks noChangeArrowheads="1"/>
        </xdr:cNvSpPr>
      </xdr:nvSpPr>
      <xdr:spPr bwMode="auto">
        <a:xfrm>
          <a:off x="30267088" y="7679391"/>
          <a:ext cx="1456765" cy="1106022"/>
        </a:xfrm>
        <a:prstGeom prst="wedgeRectCallout">
          <a:avLst>
            <a:gd name="adj1" fmla="val 1475"/>
            <a:gd name="adj2" fmla="val -15827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ja-JP" sz="1100">
              <a:latin typeface="+mn-lt"/>
              <a:ea typeface="+mn-ea"/>
              <a:cs typeface="+mn-cs"/>
            </a:rPr>
            <a:t>航空関係について専門の教育又は訓練を受けた場合には、その施設の名称を入力してください。</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65</xdr:col>
      <xdr:colOff>990600</xdr:colOff>
      <xdr:row>30</xdr:row>
      <xdr:rowOff>38100</xdr:rowOff>
    </xdr:from>
    <xdr:to>
      <xdr:col>67</xdr:col>
      <xdr:colOff>104775</xdr:colOff>
      <xdr:row>31</xdr:row>
      <xdr:rowOff>66675</xdr:rowOff>
    </xdr:to>
    <xdr:sp macro="" textlink="">
      <xdr:nvSpPr>
        <xdr:cNvPr id="29970" name="AutoShape 47"/>
        <xdr:cNvSpPr>
          <a:spLocks/>
        </xdr:cNvSpPr>
      </xdr:nvSpPr>
      <xdr:spPr bwMode="auto">
        <a:xfrm rot="-5400000">
          <a:off x="31789687" y="5995988"/>
          <a:ext cx="180975" cy="857250"/>
        </a:xfrm>
        <a:prstGeom prst="leftBrace">
          <a:avLst>
            <a:gd name="adj1" fmla="val 41425"/>
            <a:gd name="adj2" fmla="val 47056"/>
          </a:avLst>
        </a:prstGeom>
        <a:noFill/>
        <a:ln w="9525">
          <a:solidFill>
            <a:srgbClr val="CCFFCC"/>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66</xdr:col>
      <xdr:colOff>253189</xdr:colOff>
      <xdr:row>34</xdr:row>
      <xdr:rowOff>107826</xdr:rowOff>
    </xdr:from>
    <xdr:to>
      <xdr:col>68</xdr:col>
      <xdr:colOff>178670</xdr:colOff>
      <xdr:row>41</xdr:row>
      <xdr:rowOff>141694</xdr:rowOff>
    </xdr:to>
    <xdr:sp macro="" textlink="">
      <xdr:nvSpPr>
        <xdr:cNvPr id="163" name="AutoShape 49"/>
        <xdr:cNvSpPr>
          <a:spLocks noChangeArrowheads="1"/>
        </xdr:cNvSpPr>
      </xdr:nvSpPr>
      <xdr:spPr bwMode="auto">
        <a:xfrm>
          <a:off x="31887395" y="6965826"/>
          <a:ext cx="1740834" cy="1132044"/>
        </a:xfrm>
        <a:prstGeom prst="wedgeRectCallout">
          <a:avLst>
            <a:gd name="adj1" fmla="val -46482"/>
            <a:gd name="adj2" fmla="val -9125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ja-JP" sz="1100">
              <a:latin typeface="+mn-lt"/>
              <a:ea typeface="+mn-ea"/>
              <a:cs typeface="+mn-cs"/>
            </a:rPr>
            <a:t>飛行機に搭乗した時間のうち、</a:t>
          </a:r>
          <a:r>
            <a:rPr lang="ja-JP" altLang="ja-JP" sz="1100" u="sng">
              <a:latin typeface="+mn-lt"/>
              <a:ea typeface="+mn-ea"/>
              <a:cs typeface="+mn-cs"/>
            </a:rPr>
            <a:t>航空（搭乗、危険）手当の対象となった時間の１年間の合計</a:t>
          </a:r>
          <a:r>
            <a:rPr lang="ja-JP" altLang="ja-JP" sz="1100">
              <a:latin typeface="+mn-lt"/>
              <a:ea typeface="+mn-ea"/>
              <a:cs typeface="+mn-cs"/>
            </a:rPr>
            <a:t>を入力してください</a:t>
          </a:r>
          <a:r>
            <a:rPr lang="ja-JP" altLang="en-US" sz="1100">
              <a:latin typeface="+mn-lt"/>
              <a:ea typeface="+mn-ea"/>
              <a:cs typeface="+mn-cs"/>
            </a:rPr>
            <a:t>。</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FFCC"/>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CCFFCC"/>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Y61"/>
  <sheetViews>
    <sheetView showGridLines="0" tabSelected="1" view="pageBreakPreview" zoomScale="85" zoomScaleNormal="85" zoomScaleSheetLayoutView="85" workbookViewId="0">
      <pane xSplit="3" ySplit="8" topLeftCell="D33" activePane="bottomRight" state="frozen"/>
      <selection pane="topRight" activeCell="D1" sqref="D1"/>
      <selection pane="bottomLeft" activeCell="A9" sqref="A9"/>
      <selection pane="bottomRight" activeCell="AL38" sqref="AL38"/>
    </sheetView>
  </sheetViews>
  <sheetFormatPr defaultRowHeight="12" x14ac:dyDescent="0.15"/>
  <cols>
    <col min="1" max="1" width="4.5703125" style="10" customWidth="1"/>
    <col min="2" max="2" width="3.42578125" style="10" customWidth="1"/>
    <col min="3" max="3" width="15.7109375" style="10" customWidth="1"/>
    <col min="4" max="4" width="10.140625" style="15" customWidth="1"/>
    <col min="5" max="5" width="2.5703125" style="10" customWidth="1"/>
    <col min="6" max="6" width="4.7109375" style="10" customWidth="1"/>
    <col min="7" max="7" width="8" style="10" customWidth="1"/>
    <col min="8" max="8" width="2.7109375" style="10" customWidth="1"/>
    <col min="9" max="9" width="4.7109375" style="38" customWidth="1"/>
    <col min="10" max="10" width="2.7109375" style="38" customWidth="1"/>
    <col min="11" max="11" width="4.7109375" style="38" customWidth="1"/>
    <col min="12" max="12" width="2.28515625" style="10" customWidth="1"/>
    <col min="13" max="15" width="3.28515625" style="39" customWidth="1"/>
    <col min="16" max="16" width="2.28515625" style="10" customWidth="1"/>
    <col min="17" max="17" width="3.28515625" style="10" customWidth="1"/>
    <col min="18" max="18" width="2.28515625" style="10" customWidth="1"/>
    <col min="19" max="19" width="5.28515625" style="40" customWidth="1"/>
    <col min="20" max="20" width="9" style="10" customWidth="1"/>
    <col min="21" max="21" width="3.28515625" style="10" customWidth="1"/>
    <col min="22" max="22" width="3.85546875" style="10" bestFit="1" customWidth="1"/>
    <col min="23" max="23" width="2.28515625" style="10" customWidth="1"/>
    <col min="24" max="24" width="5" style="40" customWidth="1"/>
    <col min="25" max="25" width="7.7109375" style="40" customWidth="1"/>
    <col min="26" max="26" width="2.28515625" style="10" customWidth="1"/>
    <col min="27" max="27" width="5.5703125" style="40" customWidth="1"/>
    <col min="28" max="28" width="3.28515625" style="10" customWidth="1"/>
    <col min="29" max="29" width="4.42578125" style="10" customWidth="1"/>
    <col min="30" max="41" width="14.42578125" style="40" customWidth="1"/>
    <col min="42" max="42" width="3" style="40" customWidth="1"/>
    <col min="43" max="43" width="10" style="40" customWidth="1"/>
    <col min="44" max="44" width="2.140625" style="10" customWidth="1"/>
    <col min="45" max="45" width="10.140625" style="10" customWidth="1"/>
    <col min="46" max="46" width="2.140625" style="10" customWidth="1"/>
    <col min="47" max="47" width="10.140625" style="40" customWidth="1"/>
    <col min="48" max="48" width="2.140625" style="10" customWidth="1"/>
    <col min="49" max="49" width="9.7109375" style="10" customWidth="1"/>
    <col min="50" max="50" width="2.140625" style="10" customWidth="1"/>
    <col min="51" max="51" width="9.7109375" style="10" customWidth="1"/>
    <col min="52" max="52" width="2.140625" style="10" customWidth="1"/>
    <col min="53" max="53" width="9.7109375" style="10" customWidth="1"/>
    <col min="54" max="54" width="2.140625" style="10" customWidth="1"/>
    <col min="55" max="55" width="9.7109375" style="10" customWidth="1"/>
    <col min="56" max="56" width="2.140625" style="10" customWidth="1"/>
    <col min="57" max="57" width="14.140625" style="10" customWidth="1"/>
    <col min="58" max="58" width="10.5703125" style="10" customWidth="1"/>
    <col min="59" max="59" width="2.140625" style="10" customWidth="1"/>
    <col min="60" max="60" width="12" style="10" customWidth="1"/>
    <col min="61" max="61" width="2.140625" style="10" customWidth="1"/>
    <col min="62" max="62" width="9.7109375" style="10" customWidth="1"/>
    <col min="63" max="63" width="2.140625" style="10" customWidth="1"/>
    <col min="64" max="64" width="13.5703125" style="10" customWidth="1"/>
    <col min="65" max="65" width="13.42578125" style="10" customWidth="1"/>
    <col min="66" max="66" width="16.42578125" style="10" customWidth="1"/>
    <col min="67" max="67" width="9.7109375" style="10" customWidth="1"/>
    <col min="68" max="68" width="17.42578125" style="10" customWidth="1"/>
    <col min="69" max="69" width="16" style="10" customWidth="1"/>
    <col min="70" max="70" width="16.7109375" style="41" customWidth="1"/>
    <col min="71" max="71" width="12.140625" style="41" customWidth="1"/>
    <col min="72" max="72" width="17.140625" style="41" customWidth="1"/>
    <col min="73" max="75" width="12.7109375" style="41" customWidth="1"/>
    <col min="76" max="76" width="13" style="41" customWidth="1"/>
    <col min="77" max="77" width="12.7109375" style="41" customWidth="1"/>
    <col min="78" max="16384" width="9.140625" style="10"/>
  </cols>
  <sheetData>
    <row r="1" spans="2:77" x14ac:dyDescent="0.15">
      <c r="D1" s="10"/>
      <c r="I1" s="10"/>
      <c r="J1" s="10"/>
      <c r="K1" s="10"/>
      <c r="M1" s="10"/>
      <c r="N1" s="10"/>
      <c r="O1" s="10"/>
      <c r="S1" s="10"/>
      <c r="X1" s="10"/>
      <c r="Y1" s="10"/>
      <c r="AA1" s="10"/>
      <c r="AD1" s="10"/>
      <c r="AE1" s="10"/>
      <c r="AF1" s="10"/>
      <c r="AG1" s="10"/>
      <c r="AH1" s="10"/>
      <c r="AI1" s="10"/>
      <c r="AJ1" s="10"/>
      <c r="AK1" s="10"/>
      <c r="AL1" s="10"/>
      <c r="AM1" s="10"/>
      <c r="AN1" s="10"/>
      <c r="AO1" s="10"/>
      <c r="AP1" s="10"/>
      <c r="AQ1" s="10"/>
      <c r="AU1" s="10"/>
      <c r="BR1" s="10"/>
      <c r="BS1" s="10"/>
      <c r="BT1" s="10"/>
      <c r="BU1" s="10"/>
      <c r="BV1" s="10"/>
      <c r="BW1" s="10"/>
      <c r="BX1" s="10"/>
      <c r="BY1" s="10"/>
    </row>
    <row r="2" spans="2:77" ht="14.25" x14ac:dyDescent="0.15">
      <c r="C2" s="9" t="s">
        <v>25</v>
      </c>
      <c r="D2" s="9" t="s">
        <v>9</v>
      </c>
      <c r="E2" s="19"/>
      <c r="F2" s="19"/>
      <c r="I2" s="10"/>
      <c r="J2" s="10"/>
      <c r="K2" s="10"/>
      <c r="M2" s="10"/>
      <c r="N2" s="10"/>
      <c r="O2" s="10"/>
      <c r="S2" s="10"/>
      <c r="X2" s="10"/>
      <c r="Y2" s="10"/>
      <c r="AA2" s="10"/>
      <c r="AD2" s="10"/>
      <c r="AE2" s="10"/>
      <c r="AF2" s="10"/>
      <c r="AG2" s="10"/>
      <c r="AH2" s="10"/>
      <c r="AI2" s="10"/>
      <c r="AJ2" s="10"/>
      <c r="AK2" s="10"/>
      <c r="AL2" s="10"/>
      <c r="AM2" s="10"/>
      <c r="AN2" s="10"/>
      <c r="AO2" s="10"/>
      <c r="AP2" s="10"/>
      <c r="AQ2" s="10"/>
      <c r="AU2" s="10"/>
      <c r="BN2" s="9" t="s">
        <v>9</v>
      </c>
      <c r="BR2" s="10"/>
      <c r="BS2" s="10"/>
      <c r="BT2" s="10"/>
      <c r="BU2" s="10"/>
      <c r="BV2" s="10"/>
      <c r="BW2" s="10"/>
      <c r="BX2" s="10"/>
      <c r="BY2" s="10"/>
    </row>
    <row r="3" spans="2:77" x14ac:dyDescent="0.15">
      <c r="D3" s="10"/>
      <c r="I3" s="10"/>
      <c r="J3" s="10"/>
      <c r="K3" s="10"/>
      <c r="M3" s="10"/>
      <c r="N3" s="10"/>
      <c r="O3" s="10"/>
      <c r="S3" s="10"/>
      <c r="X3" s="10"/>
      <c r="Y3" s="10"/>
      <c r="AA3" s="10"/>
      <c r="AD3" s="10"/>
      <c r="AE3" s="10"/>
      <c r="AF3" s="10"/>
      <c r="AG3" s="10"/>
      <c r="AH3" s="10"/>
      <c r="AI3" s="10"/>
      <c r="AJ3" s="10"/>
      <c r="AK3" s="10"/>
      <c r="AL3" s="10"/>
      <c r="AM3" s="10"/>
      <c r="AN3" s="10"/>
      <c r="AO3" s="10"/>
      <c r="AP3" s="10"/>
      <c r="AQ3" s="10"/>
      <c r="AU3" s="10"/>
      <c r="BR3" s="10"/>
      <c r="BS3" s="10"/>
      <c r="BT3" s="10"/>
      <c r="BU3" s="10"/>
      <c r="BV3" s="10"/>
      <c r="BW3" s="10"/>
      <c r="BX3" s="10"/>
      <c r="BY3" s="10"/>
    </row>
    <row r="4" spans="2:77" s="2" customFormat="1" ht="13.5" x14ac:dyDescent="0.15">
      <c r="C4" s="3"/>
      <c r="G4" s="8" t="s">
        <v>2</v>
      </c>
      <c r="BX4" s="5" t="s">
        <v>1</v>
      </c>
    </row>
    <row r="5" spans="2:77" s="2" customFormat="1" ht="21.6" customHeight="1" x14ac:dyDescent="0.15">
      <c r="C5" s="1"/>
      <c r="P5" s="4" t="s">
        <v>0</v>
      </c>
      <c r="AY5" s="4" t="s">
        <v>0</v>
      </c>
      <c r="BL5" s="5"/>
      <c r="BM5" s="5" t="s">
        <v>0</v>
      </c>
      <c r="BW5" s="90"/>
    </row>
    <row r="6" spans="2:77" s="2" customFormat="1" ht="26.25" customHeight="1" x14ac:dyDescent="0.15">
      <c r="C6" s="83"/>
      <c r="D6" s="78"/>
      <c r="E6" s="56"/>
      <c r="F6" s="78"/>
      <c r="G6" s="78"/>
      <c r="H6" s="56"/>
      <c r="I6" s="78"/>
      <c r="J6" s="56"/>
      <c r="K6" s="78"/>
      <c r="L6" s="56"/>
      <c r="M6" s="78"/>
      <c r="N6" s="56"/>
      <c r="O6" s="78"/>
      <c r="P6" s="79"/>
      <c r="Q6" s="78"/>
      <c r="R6" s="56"/>
      <c r="S6" s="78"/>
      <c r="T6" s="78"/>
      <c r="U6" s="56"/>
      <c r="V6" s="78"/>
      <c r="W6" s="56"/>
      <c r="X6" s="78"/>
      <c r="Y6" s="78"/>
      <c r="Z6" s="56"/>
      <c r="AA6" s="78"/>
      <c r="AB6" s="96"/>
      <c r="AC6" s="97"/>
      <c r="AD6" s="84"/>
      <c r="AE6" s="84"/>
      <c r="AF6" s="84"/>
      <c r="AG6" s="84"/>
      <c r="AH6" s="84"/>
      <c r="AI6" s="84"/>
      <c r="AJ6" s="84"/>
      <c r="AK6" s="84"/>
      <c r="AL6" s="84"/>
      <c r="AM6" s="84"/>
      <c r="AN6" s="84"/>
      <c r="AO6" s="84"/>
      <c r="AP6" s="56"/>
      <c r="AQ6" s="79"/>
      <c r="AR6" s="107"/>
      <c r="AS6" s="57" t="s">
        <v>26</v>
      </c>
      <c r="AT6" s="57"/>
      <c r="AU6" s="58"/>
      <c r="AV6" s="57"/>
      <c r="AW6" s="59"/>
      <c r="AX6" s="57"/>
      <c r="AY6" s="59"/>
      <c r="AZ6" s="57"/>
      <c r="BA6" s="60"/>
      <c r="BB6" s="57"/>
      <c r="BC6" s="59"/>
      <c r="BD6" s="57"/>
      <c r="BE6" s="59"/>
      <c r="BF6" s="61" t="s">
        <v>27</v>
      </c>
      <c r="BG6" s="57"/>
      <c r="BH6" s="59"/>
      <c r="BI6" s="57"/>
      <c r="BJ6" s="62"/>
      <c r="BK6" s="57"/>
      <c r="BL6" s="63">
        <v>45</v>
      </c>
      <c r="BM6" s="64">
        <v>46</v>
      </c>
      <c r="BN6" s="65">
        <v>47</v>
      </c>
      <c r="BO6" s="116" t="s">
        <v>68</v>
      </c>
      <c r="BP6" s="117"/>
      <c r="BQ6" s="117"/>
      <c r="BR6" s="117"/>
      <c r="BS6" s="117"/>
      <c r="BT6" s="117"/>
      <c r="BU6" s="117"/>
      <c r="BV6" s="117"/>
      <c r="BW6" s="80"/>
      <c r="BX6" s="66">
        <v>49</v>
      </c>
    </row>
    <row r="7" spans="2:77" s="11" customFormat="1" ht="93.75" customHeight="1" thickBot="1" x14ac:dyDescent="0.2">
      <c r="C7" s="20" t="s">
        <v>28</v>
      </c>
      <c r="D7" s="47" t="s">
        <v>29</v>
      </c>
      <c r="E7" s="22" t="s">
        <v>30</v>
      </c>
      <c r="F7" s="23"/>
      <c r="G7" s="24" t="s">
        <v>31</v>
      </c>
      <c r="H7" s="118" t="s">
        <v>32</v>
      </c>
      <c r="I7" s="119"/>
      <c r="J7" s="118" t="s">
        <v>33</v>
      </c>
      <c r="K7" s="119"/>
      <c r="L7" s="118" t="s">
        <v>34</v>
      </c>
      <c r="M7" s="119"/>
      <c r="N7" s="118" t="s">
        <v>35</v>
      </c>
      <c r="O7" s="119"/>
      <c r="P7" s="20" t="s">
        <v>36</v>
      </c>
      <c r="Q7" s="21"/>
      <c r="R7" s="20" t="s">
        <v>37</v>
      </c>
      <c r="S7" s="21"/>
      <c r="T7" s="46" t="s">
        <v>38</v>
      </c>
      <c r="U7" s="20" t="s">
        <v>39</v>
      </c>
      <c r="V7" s="21"/>
      <c r="W7" s="89" t="s">
        <v>40</v>
      </c>
      <c r="X7" s="21"/>
      <c r="Y7" s="89" t="s">
        <v>41</v>
      </c>
      <c r="Z7" s="89" t="s">
        <v>42</v>
      </c>
      <c r="AA7" s="21"/>
      <c r="AB7" s="98" t="s">
        <v>43</v>
      </c>
      <c r="AC7" s="99"/>
      <c r="AD7" s="85" t="s">
        <v>44</v>
      </c>
      <c r="AE7" s="85" t="s">
        <v>45</v>
      </c>
      <c r="AF7" s="85" t="s">
        <v>46</v>
      </c>
      <c r="AG7" s="85" t="s">
        <v>47</v>
      </c>
      <c r="AH7" s="85" t="s">
        <v>48</v>
      </c>
      <c r="AI7" s="85" t="s">
        <v>49</v>
      </c>
      <c r="AJ7" s="85" t="s">
        <v>50</v>
      </c>
      <c r="AK7" s="85" t="s">
        <v>51</v>
      </c>
      <c r="AL7" s="85" t="s">
        <v>52</v>
      </c>
      <c r="AM7" s="85" t="s">
        <v>53</v>
      </c>
      <c r="AN7" s="85" t="s">
        <v>54</v>
      </c>
      <c r="AO7" s="85" t="s">
        <v>55</v>
      </c>
      <c r="AP7" s="20" t="s">
        <v>56</v>
      </c>
      <c r="AQ7" s="101"/>
      <c r="AR7" s="102"/>
      <c r="AS7" s="106" t="s">
        <v>57</v>
      </c>
      <c r="AT7" s="100"/>
      <c r="AU7" s="106" t="s">
        <v>58</v>
      </c>
      <c r="AV7" s="100"/>
      <c r="AW7" s="106" t="s">
        <v>59</v>
      </c>
      <c r="AX7" s="100"/>
      <c r="AY7" s="106" t="s">
        <v>60</v>
      </c>
      <c r="AZ7" s="100"/>
      <c r="BA7" s="106" t="s">
        <v>61</v>
      </c>
      <c r="BB7" s="100"/>
      <c r="BC7" s="106" t="s">
        <v>62</v>
      </c>
      <c r="BD7" s="100"/>
      <c r="BE7" s="92" t="s">
        <v>63</v>
      </c>
      <c r="BF7" s="106" t="s">
        <v>64</v>
      </c>
      <c r="BG7" s="100"/>
      <c r="BH7" s="106" t="s">
        <v>65</v>
      </c>
      <c r="BI7" s="100"/>
      <c r="BJ7" s="109" t="s">
        <v>66</v>
      </c>
      <c r="BK7" s="100"/>
      <c r="BL7" s="76" t="s">
        <v>67</v>
      </c>
      <c r="BM7" s="67" t="s">
        <v>16</v>
      </c>
      <c r="BN7" s="112" t="s">
        <v>21</v>
      </c>
      <c r="BO7" s="25" t="s">
        <v>3</v>
      </c>
      <c r="BP7" s="25" t="s">
        <v>22</v>
      </c>
      <c r="BQ7" s="68" t="s">
        <v>4</v>
      </c>
      <c r="BR7" s="69"/>
      <c r="BS7" s="68" t="s">
        <v>23</v>
      </c>
      <c r="BT7" s="70"/>
      <c r="BU7" s="70"/>
      <c r="BV7" s="69"/>
      <c r="BW7" s="71" t="s">
        <v>5</v>
      </c>
      <c r="BX7" s="72" t="s">
        <v>15</v>
      </c>
    </row>
    <row r="8" spans="2:77" s="26" customFormat="1" ht="28.5" customHeight="1" thickTop="1" thickBot="1" x14ac:dyDescent="0.2">
      <c r="C8" s="48"/>
      <c r="D8" s="27"/>
      <c r="E8" s="27"/>
      <c r="F8" s="29"/>
      <c r="G8" s="27"/>
      <c r="H8" s="27"/>
      <c r="I8" s="28"/>
      <c r="J8" s="28"/>
      <c r="K8" s="28"/>
      <c r="L8" s="27"/>
      <c r="M8" s="28"/>
      <c r="N8" s="28"/>
      <c r="O8" s="28"/>
      <c r="P8" s="27"/>
      <c r="Q8" s="28"/>
      <c r="R8" s="27"/>
      <c r="S8" s="28"/>
      <c r="T8" s="28"/>
      <c r="U8" s="27"/>
      <c r="V8" s="28"/>
      <c r="W8" s="27"/>
      <c r="X8" s="28"/>
      <c r="Y8" s="28"/>
      <c r="Z8" s="27"/>
      <c r="AA8" s="28"/>
      <c r="AB8" s="27"/>
      <c r="AC8" s="28"/>
      <c r="AD8" s="86"/>
      <c r="AE8" s="86"/>
      <c r="AF8" s="86"/>
      <c r="AG8" s="86"/>
      <c r="AH8" s="86"/>
      <c r="AI8" s="86"/>
      <c r="AJ8" s="86"/>
      <c r="AK8" s="86"/>
      <c r="AL8" s="86"/>
      <c r="AM8" s="86"/>
      <c r="AN8" s="86"/>
      <c r="AO8" s="86"/>
      <c r="AP8" s="27"/>
      <c r="AQ8" s="30"/>
      <c r="AR8" s="31"/>
      <c r="AS8" s="31"/>
      <c r="AT8" s="31"/>
      <c r="AU8" s="31"/>
      <c r="AV8" s="31"/>
      <c r="AW8" s="31"/>
      <c r="AX8" s="31"/>
      <c r="AY8" s="114" t="s">
        <v>10</v>
      </c>
      <c r="AZ8" s="114"/>
      <c r="BA8" s="114"/>
      <c r="BB8" s="114"/>
      <c r="BC8" s="115"/>
      <c r="BD8" s="31"/>
      <c r="BE8" s="32">
        <f>SUM(BE9:BE30)/1000</f>
        <v>41968.800000000003</v>
      </c>
      <c r="BF8" s="110">
        <f>SUM(BF9:BF30)/1000</f>
        <v>16500</v>
      </c>
      <c r="BG8" s="111"/>
      <c r="BH8" s="108">
        <f>SUM(BH9:BH30)/1000</f>
        <v>4813</v>
      </c>
      <c r="BI8" s="111"/>
      <c r="BJ8" s="108">
        <f>SUM(BJ9:BJ30)/1000</f>
        <v>780</v>
      </c>
      <c r="BK8" s="111"/>
      <c r="BL8" s="33">
        <f>SUM(BL9:BL30)/1000</f>
        <v>64061.8</v>
      </c>
      <c r="BM8" s="55"/>
      <c r="BN8" s="81"/>
      <c r="BO8" s="34"/>
      <c r="BP8" s="113" t="s">
        <v>24</v>
      </c>
      <c r="BQ8" s="91" t="s">
        <v>20</v>
      </c>
      <c r="BR8" s="36" t="s">
        <v>6</v>
      </c>
      <c r="BS8" s="91" t="s">
        <v>19</v>
      </c>
      <c r="BT8" s="35" t="s">
        <v>7</v>
      </c>
      <c r="BU8" s="36" t="s">
        <v>8</v>
      </c>
      <c r="BV8" s="36" t="s">
        <v>6</v>
      </c>
      <c r="BW8" s="34"/>
      <c r="BX8" s="82"/>
    </row>
    <row r="9" spans="2:77" s="11" customFormat="1" ht="13.9" customHeight="1" thickTop="1" x14ac:dyDescent="0.15">
      <c r="B9" s="7">
        <v>1</v>
      </c>
      <c r="C9" s="73">
        <v>1</v>
      </c>
      <c r="D9" s="12"/>
      <c r="E9" s="75" t="str">
        <f t="shared" ref="E9:E30" si="0">IF(AND(F9&gt;=1,F9&lt;=6,F9&lt;&gt;"")=TRUE,"","*")</f>
        <v/>
      </c>
      <c r="F9" s="12">
        <v>2</v>
      </c>
      <c r="G9" s="12">
        <v>1997</v>
      </c>
      <c r="H9" s="75" t="str">
        <f>IF(AND(I9&gt;=1,I9&lt;=4,I9&lt;&gt;"")=TRUE,"","*")</f>
        <v/>
      </c>
      <c r="I9" s="12">
        <v>1</v>
      </c>
      <c r="J9" s="75" t="str">
        <f t="shared" ref="J9:J30" si="1">IF(OR(K9&gt;8,K9&lt;1,K9=""),"*","")</f>
        <v/>
      </c>
      <c r="K9" s="77">
        <v>1</v>
      </c>
      <c r="L9" s="75" t="str">
        <f>IF(M9="","*","")</f>
        <v/>
      </c>
      <c r="M9" s="13">
        <v>46</v>
      </c>
      <c r="N9" s="75" t="str">
        <f>IF(AND(O9&lt;&gt;"",O9&gt;=1,O9&lt;=2)=TRUE,"","*")</f>
        <v/>
      </c>
      <c r="O9" s="12">
        <v>1</v>
      </c>
      <c r="P9" s="75" t="str">
        <f>IF(AND(Q9&gt;=1,Q9&lt;=8,Q9&lt;&gt;"")=TRUE,"","*")</f>
        <v/>
      </c>
      <c r="Q9" s="12">
        <v>3</v>
      </c>
      <c r="R9" s="75" t="str">
        <f>IF(S9="","*",IF(S9&gt;M9,"*",""))</f>
        <v/>
      </c>
      <c r="S9" s="13">
        <v>23</v>
      </c>
      <c r="T9" s="13">
        <v>16</v>
      </c>
      <c r="U9" s="75" t="str">
        <f>IF(V9="","*","")</f>
        <v/>
      </c>
      <c r="V9" s="13">
        <v>20</v>
      </c>
      <c r="W9" s="75" t="str">
        <f>IF(OR(X9=1,X9=2),"","*")</f>
        <v/>
      </c>
      <c r="X9" s="13">
        <v>1</v>
      </c>
      <c r="Y9" s="13">
        <v>77.2</v>
      </c>
      <c r="Z9" s="75" t="str">
        <f t="shared" ref="Z9:Z16" si="2">IF(OR(AND(X9=1,AA9&lt;1),AA9&gt;6,AND(X9=2,AA9&gt;0)),"*","")</f>
        <v/>
      </c>
      <c r="AA9" s="13">
        <v>3</v>
      </c>
      <c r="AB9" s="75" t="str">
        <f>IF(AC9="","*","")</f>
        <v/>
      </c>
      <c r="AC9" s="94">
        <f>SUM(AD9:AO9)</f>
        <v>0</v>
      </c>
      <c r="AD9" s="87">
        <v>0</v>
      </c>
      <c r="AE9" s="87">
        <v>0</v>
      </c>
      <c r="AF9" s="87">
        <v>0</v>
      </c>
      <c r="AG9" s="87">
        <v>0</v>
      </c>
      <c r="AH9" s="87">
        <v>0</v>
      </c>
      <c r="AI9" s="87">
        <v>0</v>
      </c>
      <c r="AJ9" s="87">
        <v>0</v>
      </c>
      <c r="AK9" s="87">
        <v>0</v>
      </c>
      <c r="AL9" s="87">
        <v>0</v>
      </c>
      <c r="AM9" s="87">
        <v>0</v>
      </c>
      <c r="AN9" s="87">
        <v>0</v>
      </c>
      <c r="AO9" s="87">
        <v>0</v>
      </c>
      <c r="AP9" s="75" t="str">
        <f>IF(OR(AQ9="",AQ9&lt;0)=TRUE,"*","")</f>
        <v/>
      </c>
      <c r="AQ9" s="103">
        <v>500000</v>
      </c>
      <c r="AR9" s="104"/>
      <c r="AS9" s="103">
        <v>83300</v>
      </c>
      <c r="AT9" s="104"/>
      <c r="AU9" s="103">
        <v>15600</v>
      </c>
      <c r="AV9" s="104"/>
      <c r="AW9" s="103">
        <v>18000</v>
      </c>
      <c r="AX9" s="104"/>
      <c r="AY9" s="103">
        <v>0</v>
      </c>
      <c r="AZ9" s="104"/>
      <c r="BA9" s="103">
        <v>30000</v>
      </c>
      <c r="BB9" s="104"/>
      <c r="BC9" s="103">
        <v>10000</v>
      </c>
      <c r="BD9" s="104"/>
      <c r="BE9" s="93">
        <f>IF(SUM(AQ9,AS9,AU9,AW9,AY9,BA9,BC9)=0,"",SUM(AQ9,AS9,AU9,AW9,AY9,BC9)*12)</f>
        <v>7522800</v>
      </c>
      <c r="BF9" s="103">
        <v>3000000</v>
      </c>
      <c r="BG9" s="105"/>
      <c r="BH9" s="103">
        <v>0</v>
      </c>
      <c r="BI9" s="105"/>
      <c r="BJ9" s="103">
        <v>0</v>
      </c>
      <c r="BK9" s="105"/>
      <c r="BL9" s="93">
        <f t="shared" ref="BL9:BL17" si="3">IF(SUM(BE9,BF9,BH9,BJ9)=0,"",SUM(BE9,BF9,BH9,BJ9))</f>
        <v>10522800</v>
      </c>
      <c r="BM9" s="74" t="s">
        <v>17</v>
      </c>
      <c r="BN9" s="42" t="s">
        <v>11</v>
      </c>
      <c r="BO9" s="52">
        <v>15</v>
      </c>
      <c r="BP9" s="49">
        <v>120000</v>
      </c>
      <c r="BQ9" s="49">
        <v>0</v>
      </c>
      <c r="BR9" s="49">
        <v>0</v>
      </c>
      <c r="BS9" s="37"/>
      <c r="BT9" s="37"/>
      <c r="BU9" s="37"/>
      <c r="BV9" s="50"/>
      <c r="BW9" s="50"/>
      <c r="BX9" s="51">
        <v>1</v>
      </c>
    </row>
    <row r="10" spans="2:77" s="11" customFormat="1" ht="13.9" customHeight="1" x14ac:dyDescent="0.15">
      <c r="B10" s="7">
        <v>2</v>
      </c>
      <c r="C10" s="45">
        <v>2</v>
      </c>
      <c r="D10" s="12" t="s">
        <v>13</v>
      </c>
      <c r="E10" s="75" t="str">
        <f t="shared" si="0"/>
        <v/>
      </c>
      <c r="F10" s="12">
        <v>2</v>
      </c>
      <c r="G10" s="12">
        <v>1991</v>
      </c>
      <c r="H10" s="75" t="str">
        <f t="shared" ref="H10:H30" si="4">IF(AND(I10&gt;=1,I10&lt;=4,I10&lt;&gt;"")=TRUE,"","*")</f>
        <v/>
      </c>
      <c r="I10" s="12">
        <v>1</v>
      </c>
      <c r="J10" s="75" t="str">
        <f t="shared" si="1"/>
        <v/>
      </c>
      <c r="K10" s="77">
        <v>1</v>
      </c>
      <c r="L10" s="75" t="str">
        <f t="shared" ref="L10:L30" si="5">IF(M10="","*","")</f>
        <v/>
      </c>
      <c r="M10" s="13">
        <v>51</v>
      </c>
      <c r="N10" s="75" t="str">
        <f>IF(AND(O10&lt;&gt;"",O10&gt;=1,O10&lt;=2)=TRUE,"","*")</f>
        <v/>
      </c>
      <c r="O10" s="12">
        <v>1</v>
      </c>
      <c r="P10" s="75" t="str">
        <f t="shared" ref="P10:P30" si="6">IF(AND(Q10&gt;=1,Q10&lt;=8,Q10&lt;&gt;"")=TRUE,"","*")</f>
        <v/>
      </c>
      <c r="Q10" s="12">
        <v>3</v>
      </c>
      <c r="R10" s="75" t="str">
        <f t="shared" ref="R10:R17" si="7">IF(S10="","*",IF(S10&gt;M10,"*",""))</f>
        <v/>
      </c>
      <c r="S10" s="13">
        <v>29</v>
      </c>
      <c r="T10" s="13">
        <v>22</v>
      </c>
      <c r="U10" s="75" t="str">
        <f t="shared" ref="U10:U17" si="8">IF(V10="","*","")</f>
        <v/>
      </c>
      <c r="V10" s="13">
        <v>20</v>
      </c>
      <c r="W10" s="75" t="str">
        <f t="shared" ref="W10:W18" si="9">IF(OR(X10=1,X10=2),"","*")</f>
        <v/>
      </c>
      <c r="X10" s="13">
        <v>1</v>
      </c>
      <c r="Y10" s="13">
        <v>82.3</v>
      </c>
      <c r="Z10" s="75" t="str">
        <f t="shared" si="2"/>
        <v/>
      </c>
      <c r="AA10" s="13">
        <v>1</v>
      </c>
      <c r="AB10" s="75" t="str">
        <f t="shared" ref="AB10:AB30" si="10">IF(AC10="","*","")</f>
        <v/>
      </c>
      <c r="AC10" s="94">
        <f t="shared" ref="AC10:AC17" si="11">SUM(AD10:AO10)</f>
        <v>0</v>
      </c>
      <c r="AD10" s="88">
        <v>0</v>
      </c>
      <c r="AE10" s="88">
        <v>0</v>
      </c>
      <c r="AF10" s="88">
        <v>0</v>
      </c>
      <c r="AG10" s="88">
        <v>0</v>
      </c>
      <c r="AH10" s="88">
        <v>0</v>
      </c>
      <c r="AI10" s="88">
        <v>0</v>
      </c>
      <c r="AJ10" s="88">
        <v>0</v>
      </c>
      <c r="AK10" s="88">
        <v>0</v>
      </c>
      <c r="AL10" s="88">
        <v>0</v>
      </c>
      <c r="AM10" s="88">
        <v>0</v>
      </c>
      <c r="AN10" s="88">
        <v>0</v>
      </c>
      <c r="AO10" s="88">
        <v>0</v>
      </c>
      <c r="AP10" s="75" t="str">
        <f t="shared" ref="AP10:AP30" si="12">IF(OR(AQ10="",AQ10&lt;0)=TRUE,"*","")</f>
        <v/>
      </c>
      <c r="AQ10" s="103">
        <v>591000</v>
      </c>
      <c r="AR10" s="105"/>
      <c r="AS10" s="103">
        <v>0</v>
      </c>
      <c r="AT10" s="105"/>
      <c r="AU10" s="103">
        <v>3500</v>
      </c>
      <c r="AV10" s="105"/>
      <c r="AW10" s="103">
        <v>0</v>
      </c>
      <c r="AX10" s="105"/>
      <c r="AY10" s="103">
        <v>17500</v>
      </c>
      <c r="AZ10" s="105"/>
      <c r="BA10" s="103">
        <v>0</v>
      </c>
      <c r="BB10" s="105"/>
      <c r="BC10" s="103">
        <v>10000</v>
      </c>
      <c r="BD10" s="105"/>
      <c r="BE10" s="93">
        <f t="shared" ref="BE10:BE30" si="13">IF(SUM(AQ10,AS10,AU10,AW10,AY10,BA10,BC10)=0,"",SUM(AQ10,AS10,AU10,AW10,AY10,BC10)*12)</f>
        <v>7464000</v>
      </c>
      <c r="BF10" s="103">
        <v>3000000</v>
      </c>
      <c r="BG10" s="105"/>
      <c r="BH10" s="103">
        <v>0</v>
      </c>
      <c r="BI10" s="105"/>
      <c r="BJ10" s="103">
        <v>0</v>
      </c>
      <c r="BK10" s="105"/>
      <c r="BL10" s="93">
        <f t="shared" si="3"/>
        <v>10464000</v>
      </c>
      <c r="BM10" s="74" t="s">
        <v>17</v>
      </c>
      <c r="BN10" s="43" t="s">
        <v>12</v>
      </c>
      <c r="BO10" s="53">
        <v>0</v>
      </c>
      <c r="BP10" s="18">
        <v>120000</v>
      </c>
      <c r="BQ10" s="18">
        <v>0</v>
      </c>
      <c r="BR10" s="18">
        <v>0</v>
      </c>
      <c r="BS10" s="6"/>
      <c r="BT10" s="6"/>
      <c r="BU10" s="6"/>
      <c r="BV10" s="6"/>
      <c r="BW10" s="6"/>
      <c r="BX10" s="44"/>
    </row>
    <row r="11" spans="2:77" s="11" customFormat="1" ht="13.9" customHeight="1" x14ac:dyDescent="0.15">
      <c r="B11" s="7">
        <v>3</v>
      </c>
      <c r="C11" s="45">
        <v>3</v>
      </c>
      <c r="D11" s="12"/>
      <c r="E11" s="75" t="str">
        <f t="shared" si="0"/>
        <v/>
      </c>
      <c r="F11" s="12">
        <v>3</v>
      </c>
      <c r="G11" s="12">
        <v>1993</v>
      </c>
      <c r="H11" s="75" t="str">
        <f t="shared" si="4"/>
        <v/>
      </c>
      <c r="I11" s="12">
        <v>2</v>
      </c>
      <c r="J11" s="75" t="str">
        <f t="shared" si="1"/>
        <v/>
      </c>
      <c r="K11" s="77">
        <v>1</v>
      </c>
      <c r="L11" s="75" t="str">
        <f t="shared" si="5"/>
        <v/>
      </c>
      <c r="M11" s="13">
        <v>49</v>
      </c>
      <c r="N11" s="75" t="str">
        <f>IF(AND(O11&lt;&gt;"",O11&gt;=1,O11&lt;=2)=TRUE,"","*")</f>
        <v/>
      </c>
      <c r="O11" s="12">
        <v>2</v>
      </c>
      <c r="P11" s="75" t="str">
        <f t="shared" si="6"/>
        <v/>
      </c>
      <c r="Q11" s="12">
        <v>3</v>
      </c>
      <c r="R11" s="75" t="str">
        <f t="shared" si="7"/>
        <v/>
      </c>
      <c r="S11" s="13">
        <v>27</v>
      </c>
      <c r="T11" s="13">
        <v>20</v>
      </c>
      <c r="U11" s="75" t="str">
        <f t="shared" si="8"/>
        <v/>
      </c>
      <c r="V11" s="13">
        <v>20</v>
      </c>
      <c r="W11" s="75" t="str">
        <f t="shared" si="9"/>
        <v/>
      </c>
      <c r="X11" s="13">
        <v>2</v>
      </c>
      <c r="Y11" s="13"/>
      <c r="Z11" s="75" t="str">
        <f t="shared" si="2"/>
        <v/>
      </c>
      <c r="AA11" s="13"/>
      <c r="AB11" s="75" t="str">
        <f t="shared" si="10"/>
        <v/>
      </c>
      <c r="AC11" s="94">
        <f t="shared" si="11"/>
        <v>552</v>
      </c>
      <c r="AD11" s="88">
        <v>54</v>
      </c>
      <c r="AE11" s="88">
        <v>35</v>
      </c>
      <c r="AF11" s="88">
        <v>52</v>
      </c>
      <c r="AG11" s="88">
        <v>43</v>
      </c>
      <c r="AH11" s="88">
        <v>53</v>
      </c>
      <c r="AI11" s="88">
        <v>46</v>
      </c>
      <c r="AJ11" s="88">
        <v>44</v>
      </c>
      <c r="AK11" s="88">
        <v>47</v>
      </c>
      <c r="AL11" s="88">
        <v>37</v>
      </c>
      <c r="AM11" s="88">
        <v>45</v>
      </c>
      <c r="AN11" s="88">
        <v>50</v>
      </c>
      <c r="AO11" s="88">
        <v>46</v>
      </c>
      <c r="AP11" s="75" t="str">
        <f t="shared" si="12"/>
        <v/>
      </c>
      <c r="AQ11" s="103">
        <v>500000</v>
      </c>
      <c r="AR11" s="105"/>
      <c r="AS11" s="103">
        <v>70100</v>
      </c>
      <c r="AT11" s="105"/>
      <c r="AU11" s="103">
        <v>10700</v>
      </c>
      <c r="AV11" s="105"/>
      <c r="AW11" s="103">
        <v>18000</v>
      </c>
      <c r="AX11" s="105"/>
      <c r="AY11" s="103">
        <v>21000</v>
      </c>
      <c r="AZ11" s="105"/>
      <c r="BA11" s="103">
        <v>30000</v>
      </c>
      <c r="BB11" s="105"/>
      <c r="BC11" s="103">
        <v>0</v>
      </c>
      <c r="BD11" s="105"/>
      <c r="BE11" s="93">
        <f t="shared" si="13"/>
        <v>7437600</v>
      </c>
      <c r="BF11" s="103">
        <v>3000000</v>
      </c>
      <c r="BG11" s="105"/>
      <c r="BH11" s="103">
        <v>1658000</v>
      </c>
      <c r="BI11" s="105"/>
      <c r="BJ11" s="103">
        <v>100000</v>
      </c>
      <c r="BK11" s="105"/>
      <c r="BL11" s="93">
        <f t="shared" si="3"/>
        <v>12195600</v>
      </c>
      <c r="BM11" s="14"/>
      <c r="BN11" s="43" t="s">
        <v>11</v>
      </c>
      <c r="BO11" s="53">
        <v>100</v>
      </c>
      <c r="BP11" s="18"/>
      <c r="BQ11" s="18">
        <v>1000</v>
      </c>
      <c r="BR11" s="18">
        <v>100000</v>
      </c>
      <c r="BS11" s="6"/>
      <c r="BT11" s="6"/>
      <c r="BU11" s="6"/>
      <c r="BV11" s="6"/>
      <c r="BW11" s="6"/>
      <c r="BX11" s="44"/>
    </row>
    <row r="12" spans="2:77" s="11" customFormat="1" ht="13.9" customHeight="1" x14ac:dyDescent="0.15">
      <c r="B12" s="7">
        <v>4</v>
      </c>
      <c r="C12" s="45">
        <v>4</v>
      </c>
      <c r="D12" s="12" t="s">
        <v>14</v>
      </c>
      <c r="E12" s="75" t="str">
        <f t="shared" si="0"/>
        <v/>
      </c>
      <c r="F12" s="12">
        <v>3</v>
      </c>
      <c r="G12" s="12">
        <v>2005</v>
      </c>
      <c r="H12" s="75" t="str">
        <f t="shared" si="4"/>
        <v/>
      </c>
      <c r="I12" s="12">
        <v>2</v>
      </c>
      <c r="J12" s="75" t="str">
        <f t="shared" si="1"/>
        <v/>
      </c>
      <c r="K12" s="77">
        <v>1</v>
      </c>
      <c r="L12" s="75" t="str">
        <f t="shared" si="5"/>
        <v/>
      </c>
      <c r="M12" s="13">
        <v>37</v>
      </c>
      <c r="N12" s="75" t="str">
        <f>IF(AND(O12&lt;&gt;"",O12&gt;=1,O12&lt;=2)=TRUE,"","*")</f>
        <v/>
      </c>
      <c r="O12" s="12">
        <v>1</v>
      </c>
      <c r="P12" s="75" t="str">
        <f t="shared" si="6"/>
        <v/>
      </c>
      <c r="Q12" s="12">
        <v>3</v>
      </c>
      <c r="R12" s="75" t="str">
        <f t="shared" si="7"/>
        <v/>
      </c>
      <c r="S12" s="13">
        <v>15</v>
      </c>
      <c r="T12" s="13">
        <v>8</v>
      </c>
      <c r="U12" s="75" t="str">
        <f t="shared" si="8"/>
        <v/>
      </c>
      <c r="V12" s="13">
        <v>20</v>
      </c>
      <c r="W12" s="75" t="str">
        <f t="shared" si="9"/>
        <v/>
      </c>
      <c r="X12" s="13">
        <v>1</v>
      </c>
      <c r="Y12" s="13"/>
      <c r="Z12" s="75" t="str">
        <f t="shared" si="2"/>
        <v/>
      </c>
      <c r="AA12" s="13">
        <v>6</v>
      </c>
      <c r="AB12" s="75" t="str">
        <f t="shared" si="10"/>
        <v/>
      </c>
      <c r="AC12" s="94">
        <f t="shared" si="11"/>
        <v>0</v>
      </c>
      <c r="AD12" s="88">
        <v>0</v>
      </c>
      <c r="AE12" s="88">
        <v>0</v>
      </c>
      <c r="AF12" s="88">
        <v>0</v>
      </c>
      <c r="AG12" s="88">
        <v>0</v>
      </c>
      <c r="AH12" s="88">
        <v>0</v>
      </c>
      <c r="AI12" s="88">
        <v>0</v>
      </c>
      <c r="AJ12" s="88">
        <v>0</v>
      </c>
      <c r="AK12" s="88">
        <v>0</v>
      </c>
      <c r="AL12" s="88">
        <v>0</v>
      </c>
      <c r="AM12" s="88">
        <v>0</v>
      </c>
      <c r="AN12" s="88">
        <v>0</v>
      </c>
      <c r="AO12" s="88">
        <v>0</v>
      </c>
      <c r="AP12" s="75" t="str">
        <f t="shared" si="12"/>
        <v/>
      </c>
      <c r="AQ12" s="103">
        <v>475000</v>
      </c>
      <c r="AR12" s="105"/>
      <c r="AS12" s="103">
        <v>0</v>
      </c>
      <c r="AT12" s="105"/>
      <c r="AU12" s="103">
        <v>24600</v>
      </c>
      <c r="AV12" s="105"/>
      <c r="AW12" s="103">
        <v>18000</v>
      </c>
      <c r="AX12" s="105"/>
      <c r="AY12" s="103">
        <v>21000</v>
      </c>
      <c r="AZ12" s="105"/>
      <c r="BA12" s="103">
        <v>0</v>
      </c>
      <c r="BB12" s="105"/>
      <c r="BC12" s="103">
        <v>4000</v>
      </c>
      <c r="BD12" s="105"/>
      <c r="BE12" s="93">
        <f t="shared" si="13"/>
        <v>6511200</v>
      </c>
      <c r="BF12" s="103">
        <v>2000000</v>
      </c>
      <c r="BG12" s="105"/>
      <c r="BH12" s="103">
        <v>0</v>
      </c>
      <c r="BI12" s="105"/>
      <c r="BJ12" s="103">
        <v>100000</v>
      </c>
      <c r="BK12" s="105"/>
      <c r="BL12" s="93">
        <f t="shared" si="3"/>
        <v>8611200</v>
      </c>
      <c r="BM12" s="74" t="s">
        <v>18</v>
      </c>
      <c r="BN12" s="43"/>
      <c r="BO12" s="53">
        <v>100</v>
      </c>
      <c r="BP12" s="18"/>
      <c r="BQ12" s="18">
        <v>1000</v>
      </c>
      <c r="BR12" s="18">
        <v>100000</v>
      </c>
      <c r="BS12" s="6"/>
      <c r="BT12" s="6"/>
      <c r="BU12" s="6"/>
      <c r="BV12" s="6"/>
      <c r="BW12" s="6"/>
      <c r="BX12" s="44"/>
    </row>
    <row r="13" spans="2:77" s="11" customFormat="1" ht="13.9" customHeight="1" x14ac:dyDescent="0.15">
      <c r="B13" s="7">
        <v>5</v>
      </c>
      <c r="C13" s="45">
        <v>5</v>
      </c>
      <c r="D13" s="12"/>
      <c r="E13" s="75" t="str">
        <f t="shared" si="0"/>
        <v/>
      </c>
      <c r="F13" s="12">
        <v>4</v>
      </c>
      <c r="G13" s="12">
        <v>2009</v>
      </c>
      <c r="H13" s="75" t="str">
        <f t="shared" si="4"/>
        <v/>
      </c>
      <c r="I13" s="12">
        <v>3</v>
      </c>
      <c r="J13" s="75" t="str">
        <f t="shared" si="1"/>
        <v/>
      </c>
      <c r="K13" s="77">
        <v>1</v>
      </c>
      <c r="L13" s="75" t="str">
        <f t="shared" si="5"/>
        <v/>
      </c>
      <c r="M13" s="13">
        <v>29</v>
      </c>
      <c r="N13" s="75" t="str">
        <f t="shared" ref="N13:N30" si="14">IF(AND(O13&lt;&gt;"",O13&gt;=1,O13&lt;=2)=TRUE,"","*")</f>
        <v/>
      </c>
      <c r="O13" s="12">
        <v>1</v>
      </c>
      <c r="P13" s="75" t="str">
        <f t="shared" si="6"/>
        <v/>
      </c>
      <c r="Q13" s="12">
        <v>3</v>
      </c>
      <c r="R13" s="75" t="str">
        <f t="shared" si="7"/>
        <v/>
      </c>
      <c r="S13" s="13">
        <v>7</v>
      </c>
      <c r="T13" s="13">
        <v>4</v>
      </c>
      <c r="U13" s="75" t="str">
        <f t="shared" si="8"/>
        <v/>
      </c>
      <c r="V13" s="13">
        <v>19</v>
      </c>
      <c r="W13" s="75" t="str">
        <f t="shared" si="9"/>
        <v/>
      </c>
      <c r="X13" s="13">
        <v>1</v>
      </c>
      <c r="Y13" s="13">
        <v>78.8</v>
      </c>
      <c r="Z13" s="75" t="str">
        <f t="shared" si="2"/>
        <v/>
      </c>
      <c r="AA13" s="13">
        <v>2</v>
      </c>
      <c r="AB13" s="75" t="str">
        <f t="shared" si="10"/>
        <v/>
      </c>
      <c r="AC13" s="94">
        <f t="shared" si="11"/>
        <v>334</v>
      </c>
      <c r="AD13" s="88">
        <v>21</v>
      </c>
      <c r="AE13" s="88">
        <v>27</v>
      </c>
      <c r="AF13" s="88">
        <v>39</v>
      </c>
      <c r="AG13" s="88">
        <v>44</v>
      </c>
      <c r="AH13" s="88">
        <v>25</v>
      </c>
      <c r="AI13" s="88">
        <v>18</v>
      </c>
      <c r="AJ13" s="88">
        <v>31</v>
      </c>
      <c r="AK13" s="88">
        <v>18</v>
      </c>
      <c r="AL13" s="88">
        <v>24</v>
      </c>
      <c r="AM13" s="88">
        <v>26</v>
      </c>
      <c r="AN13" s="88">
        <v>31</v>
      </c>
      <c r="AO13" s="88">
        <v>30</v>
      </c>
      <c r="AP13" s="75" t="str">
        <f t="shared" si="12"/>
        <v/>
      </c>
      <c r="AQ13" s="103">
        <v>200000</v>
      </c>
      <c r="AR13" s="105"/>
      <c r="AS13" s="103">
        <v>0</v>
      </c>
      <c r="AT13" s="105"/>
      <c r="AU13" s="103">
        <v>8500</v>
      </c>
      <c r="AV13" s="105"/>
      <c r="AW13" s="103">
        <v>15000</v>
      </c>
      <c r="AX13" s="105"/>
      <c r="AY13" s="103">
        <v>0</v>
      </c>
      <c r="AZ13" s="105"/>
      <c r="BA13" s="103">
        <v>0</v>
      </c>
      <c r="BB13" s="105"/>
      <c r="BC13" s="103">
        <v>0</v>
      </c>
      <c r="BD13" s="105"/>
      <c r="BE13" s="93">
        <f t="shared" si="13"/>
        <v>2682000</v>
      </c>
      <c r="BF13" s="103">
        <v>1000000</v>
      </c>
      <c r="BG13" s="105"/>
      <c r="BH13" s="103">
        <v>658000</v>
      </c>
      <c r="BI13" s="105"/>
      <c r="BJ13" s="103">
        <v>100000</v>
      </c>
      <c r="BK13" s="105"/>
      <c r="BL13" s="93">
        <f t="shared" si="3"/>
        <v>4440000</v>
      </c>
      <c r="BM13" s="74" t="s">
        <v>17</v>
      </c>
      <c r="BN13" s="43"/>
      <c r="BO13" s="53">
        <v>100</v>
      </c>
      <c r="BP13" s="18"/>
      <c r="BQ13" s="18">
        <v>1000</v>
      </c>
      <c r="BR13" s="18">
        <v>100000</v>
      </c>
      <c r="BS13" s="6"/>
      <c r="BT13" s="6"/>
      <c r="BU13" s="6"/>
      <c r="BV13" s="6"/>
      <c r="BW13" s="6"/>
      <c r="BX13" s="44"/>
    </row>
    <row r="14" spans="2:77" s="11" customFormat="1" ht="13.9" customHeight="1" x14ac:dyDescent="0.15">
      <c r="B14" s="7">
        <v>6</v>
      </c>
      <c r="C14" s="45">
        <v>6</v>
      </c>
      <c r="D14" s="12"/>
      <c r="E14" s="75" t="str">
        <f t="shared" si="0"/>
        <v/>
      </c>
      <c r="F14" s="12">
        <v>5</v>
      </c>
      <c r="G14" s="12">
        <v>2011</v>
      </c>
      <c r="H14" s="75" t="str">
        <f t="shared" si="4"/>
        <v/>
      </c>
      <c r="I14" s="12">
        <v>3</v>
      </c>
      <c r="J14" s="75" t="str">
        <f t="shared" si="1"/>
        <v/>
      </c>
      <c r="K14" s="77">
        <v>1</v>
      </c>
      <c r="L14" s="75" t="str">
        <f t="shared" si="5"/>
        <v/>
      </c>
      <c r="M14" s="13">
        <v>27</v>
      </c>
      <c r="N14" s="75" t="str">
        <f t="shared" si="14"/>
        <v/>
      </c>
      <c r="O14" s="12">
        <v>1</v>
      </c>
      <c r="P14" s="75" t="str">
        <f t="shared" si="6"/>
        <v/>
      </c>
      <c r="Q14" s="12">
        <v>3</v>
      </c>
      <c r="R14" s="75" t="str">
        <f t="shared" si="7"/>
        <v/>
      </c>
      <c r="S14" s="13">
        <v>5</v>
      </c>
      <c r="T14" s="13">
        <v>2</v>
      </c>
      <c r="U14" s="75" t="str">
        <f t="shared" si="8"/>
        <v/>
      </c>
      <c r="V14" s="13">
        <v>17</v>
      </c>
      <c r="W14" s="75" t="str">
        <f t="shared" si="9"/>
        <v/>
      </c>
      <c r="X14" s="13">
        <v>2</v>
      </c>
      <c r="Y14" s="13"/>
      <c r="Z14" s="75" t="str">
        <f t="shared" si="2"/>
        <v/>
      </c>
      <c r="AA14" s="13"/>
      <c r="AB14" s="75" t="str">
        <f t="shared" si="10"/>
        <v/>
      </c>
      <c r="AC14" s="94">
        <f t="shared" si="11"/>
        <v>312</v>
      </c>
      <c r="AD14" s="88">
        <v>6</v>
      </c>
      <c r="AE14" s="88">
        <v>35</v>
      </c>
      <c r="AF14" s="88">
        <v>43</v>
      </c>
      <c r="AG14" s="88">
        <v>22</v>
      </c>
      <c r="AH14" s="88">
        <v>23</v>
      </c>
      <c r="AI14" s="88">
        <v>10</v>
      </c>
      <c r="AJ14" s="88">
        <v>29</v>
      </c>
      <c r="AK14" s="88">
        <v>6</v>
      </c>
      <c r="AL14" s="88">
        <v>46</v>
      </c>
      <c r="AM14" s="88">
        <v>34</v>
      </c>
      <c r="AN14" s="88">
        <v>10</v>
      </c>
      <c r="AO14" s="88">
        <v>48</v>
      </c>
      <c r="AP14" s="75" t="str">
        <f t="shared" si="12"/>
        <v/>
      </c>
      <c r="AQ14" s="103">
        <v>200000</v>
      </c>
      <c r="AR14" s="105"/>
      <c r="AS14" s="103">
        <v>0</v>
      </c>
      <c r="AT14" s="105"/>
      <c r="AU14" s="103">
        <v>900</v>
      </c>
      <c r="AV14" s="105"/>
      <c r="AW14" s="103">
        <v>15000</v>
      </c>
      <c r="AX14" s="105"/>
      <c r="AY14" s="103">
        <v>0</v>
      </c>
      <c r="AZ14" s="105"/>
      <c r="BA14" s="103">
        <v>0</v>
      </c>
      <c r="BB14" s="105"/>
      <c r="BC14" s="103">
        <v>0</v>
      </c>
      <c r="BD14" s="105"/>
      <c r="BE14" s="93">
        <f t="shared" si="13"/>
        <v>2590800</v>
      </c>
      <c r="BF14" s="103">
        <v>1500000</v>
      </c>
      <c r="BG14" s="105"/>
      <c r="BH14" s="103">
        <v>616000</v>
      </c>
      <c r="BI14" s="105"/>
      <c r="BJ14" s="103">
        <v>90000</v>
      </c>
      <c r="BK14" s="105"/>
      <c r="BL14" s="93">
        <f t="shared" si="3"/>
        <v>4796800</v>
      </c>
      <c r="BM14" s="74" t="s">
        <v>17</v>
      </c>
      <c r="BN14" s="43"/>
      <c r="BO14" s="53">
        <v>90</v>
      </c>
      <c r="BP14" s="18"/>
      <c r="BQ14" s="18">
        <v>1000</v>
      </c>
      <c r="BR14" s="18">
        <v>90000</v>
      </c>
      <c r="BS14" s="6"/>
      <c r="BT14" s="6"/>
      <c r="BU14" s="6"/>
      <c r="BV14" s="6"/>
      <c r="BW14" s="6"/>
      <c r="BX14" s="44"/>
    </row>
    <row r="15" spans="2:77" s="11" customFormat="1" ht="13.9" customHeight="1" x14ac:dyDescent="0.15">
      <c r="B15" s="7">
        <v>7</v>
      </c>
      <c r="C15" s="45">
        <v>7</v>
      </c>
      <c r="D15" s="12"/>
      <c r="E15" s="75" t="str">
        <f t="shared" si="0"/>
        <v/>
      </c>
      <c r="F15" s="12">
        <v>6</v>
      </c>
      <c r="G15" s="12">
        <v>2012</v>
      </c>
      <c r="H15" s="75" t="str">
        <f t="shared" si="4"/>
        <v/>
      </c>
      <c r="I15" s="12">
        <v>4</v>
      </c>
      <c r="J15" s="75" t="str">
        <f t="shared" si="1"/>
        <v/>
      </c>
      <c r="K15" s="77">
        <v>1</v>
      </c>
      <c r="L15" s="75" t="str">
        <f t="shared" si="5"/>
        <v/>
      </c>
      <c r="M15" s="13">
        <v>27</v>
      </c>
      <c r="N15" s="75" t="str">
        <f t="shared" si="14"/>
        <v/>
      </c>
      <c r="O15" s="12">
        <v>2</v>
      </c>
      <c r="P15" s="75" t="str">
        <f t="shared" si="6"/>
        <v/>
      </c>
      <c r="Q15" s="12">
        <v>3</v>
      </c>
      <c r="R15" s="75" t="str">
        <f t="shared" si="7"/>
        <v/>
      </c>
      <c r="S15" s="13">
        <v>3</v>
      </c>
      <c r="T15" s="13">
        <v>1</v>
      </c>
      <c r="U15" s="75" t="str">
        <f t="shared" si="8"/>
        <v/>
      </c>
      <c r="V15" s="13">
        <v>15</v>
      </c>
      <c r="W15" s="75" t="str">
        <f t="shared" si="9"/>
        <v/>
      </c>
      <c r="X15" s="13">
        <v>1</v>
      </c>
      <c r="Y15" s="13">
        <v>72.8</v>
      </c>
      <c r="Z15" s="75" t="str">
        <f t="shared" si="2"/>
        <v/>
      </c>
      <c r="AA15" s="13">
        <v>6</v>
      </c>
      <c r="AB15" s="75" t="str">
        <f t="shared" si="10"/>
        <v/>
      </c>
      <c r="AC15" s="94">
        <f t="shared" si="11"/>
        <v>375</v>
      </c>
      <c r="AD15" s="88">
        <v>43</v>
      </c>
      <c r="AE15" s="88">
        <v>43</v>
      </c>
      <c r="AF15" s="88">
        <v>42</v>
      </c>
      <c r="AG15" s="88">
        <v>27</v>
      </c>
      <c r="AH15" s="88">
        <v>17</v>
      </c>
      <c r="AI15" s="88">
        <v>47</v>
      </c>
      <c r="AJ15" s="88">
        <v>11</v>
      </c>
      <c r="AK15" s="88">
        <v>39</v>
      </c>
      <c r="AL15" s="88">
        <v>4</v>
      </c>
      <c r="AM15" s="88">
        <v>33</v>
      </c>
      <c r="AN15" s="88">
        <v>36</v>
      </c>
      <c r="AO15" s="88">
        <v>33</v>
      </c>
      <c r="AP15" s="75" t="str">
        <f t="shared" si="12"/>
        <v/>
      </c>
      <c r="AQ15" s="103">
        <v>200000</v>
      </c>
      <c r="AR15" s="105"/>
      <c r="AS15" s="103">
        <v>0</v>
      </c>
      <c r="AT15" s="105"/>
      <c r="AU15" s="103">
        <v>900</v>
      </c>
      <c r="AV15" s="105"/>
      <c r="AW15" s="103">
        <v>15000</v>
      </c>
      <c r="AX15" s="105"/>
      <c r="AY15" s="103">
        <v>0</v>
      </c>
      <c r="AZ15" s="105"/>
      <c r="BA15" s="103">
        <v>0</v>
      </c>
      <c r="BB15" s="105"/>
      <c r="BC15" s="103">
        <v>0</v>
      </c>
      <c r="BD15" s="105"/>
      <c r="BE15" s="93">
        <f t="shared" si="13"/>
        <v>2590800</v>
      </c>
      <c r="BF15" s="103">
        <v>1000000</v>
      </c>
      <c r="BG15" s="105"/>
      <c r="BH15" s="103">
        <v>741000</v>
      </c>
      <c r="BI15" s="105"/>
      <c r="BJ15" s="103">
        <v>150000</v>
      </c>
      <c r="BK15" s="105"/>
      <c r="BL15" s="93">
        <f t="shared" si="3"/>
        <v>4481800</v>
      </c>
      <c r="BM15" s="74" t="s">
        <v>17</v>
      </c>
      <c r="BN15" s="43" t="s">
        <v>11</v>
      </c>
      <c r="BO15" s="53">
        <v>100</v>
      </c>
      <c r="BP15" s="18"/>
      <c r="BQ15" s="18"/>
      <c r="BR15" s="18"/>
      <c r="BS15" s="6">
        <v>1000</v>
      </c>
      <c r="BT15" s="6">
        <v>10</v>
      </c>
      <c r="BU15" s="6">
        <v>50000</v>
      </c>
      <c r="BV15" s="6">
        <v>100000</v>
      </c>
      <c r="BW15" s="6"/>
      <c r="BX15" s="44"/>
    </row>
    <row r="16" spans="2:77" s="11" customFormat="1" ht="13.9" customHeight="1" x14ac:dyDescent="0.15">
      <c r="B16" s="7">
        <v>8</v>
      </c>
      <c r="C16" s="45">
        <v>8</v>
      </c>
      <c r="D16" s="12"/>
      <c r="E16" s="75" t="str">
        <f t="shared" si="0"/>
        <v/>
      </c>
      <c r="F16" s="12">
        <v>6</v>
      </c>
      <c r="G16" s="12">
        <v>2012</v>
      </c>
      <c r="H16" s="75" t="str">
        <f t="shared" si="4"/>
        <v/>
      </c>
      <c r="I16" s="12">
        <v>4</v>
      </c>
      <c r="J16" s="75" t="str">
        <f t="shared" si="1"/>
        <v/>
      </c>
      <c r="K16" s="77">
        <v>1</v>
      </c>
      <c r="L16" s="75" t="str">
        <f t="shared" si="5"/>
        <v/>
      </c>
      <c r="M16" s="13">
        <v>25</v>
      </c>
      <c r="N16" s="75" t="str">
        <f t="shared" si="14"/>
        <v/>
      </c>
      <c r="O16" s="12">
        <v>1</v>
      </c>
      <c r="P16" s="75" t="str">
        <f t="shared" si="6"/>
        <v/>
      </c>
      <c r="Q16" s="12">
        <v>3</v>
      </c>
      <c r="R16" s="75" t="str">
        <f t="shared" si="7"/>
        <v/>
      </c>
      <c r="S16" s="13">
        <v>3</v>
      </c>
      <c r="T16" s="13">
        <v>1</v>
      </c>
      <c r="U16" s="75" t="str">
        <f t="shared" si="8"/>
        <v/>
      </c>
      <c r="V16" s="13">
        <v>15</v>
      </c>
      <c r="W16" s="75" t="str">
        <f t="shared" si="9"/>
        <v/>
      </c>
      <c r="X16" s="13">
        <v>1</v>
      </c>
      <c r="Y16" s="13">
        <v>71.599999999999994</v>
      </c>
      <c r="Z16" s="75" t="str">
        <f t="shared" si="2"/>
        <v/>
      </c>
      <c r="AA16" s="13">
        <v>6</v>
      </c>
      <c r="AB16" s="75" t="str">
        <f t="shared" si="10"/>
        <v/>
      </c>
      <c r="AC16" s="94">
        <f t="shared" si="11"/>
        <v>278</v>
      </c>
      <c r="AD16" s="88">
        <v>29</v>
      </c>
      <c r="AE16" s="88">
        <v>11</v>
      </c>
      <c r="AF16" s="88">
        <v>32</v>
      </c>
      <c r="AG16" s="88">
        <v>12</v>
      </c>
      <c r="AH16" s="88">
        <v>46</v>
      </c>
      <c r="AI16" s="88">
        <v>25</v>
      </c>
      <c r="AJ16" s="88">
        <v>31</v>
      </c>
      <c r="AK16" s="88">
        <v>1</v>
      </c>
      <c r="AL16" s="88">
        <v>38</v>
      </c>
      <c r="AM16" s="88">
        <v>38</v>
      </c>
      <c r="AN16" s="88">
        <v>9</v>
      </c>
      <c r="AO16" s="88">
        <v>6</v>
      </c>
      <c r="AP16" s="75" t="str">
        <f t="shared" si="12"/>
        <v/>
      </c>
      <c r="AQ16" s="103">
        <v>200000</v>
      </c>
      <c r="AR16" s="105"/>
      <c r="AS16" s="103">
        <v>0</v>
      </c>
      <c r="AT16" s="105"/>
      <c r="AU16" s="103">
        <v>7300</v>
      </c>
      <c r="AV16" s="105"/>
      <c r="AW16" s="103">
        <v>5000</v>
      </c>
      <c r="AX16" s="105"/>
      <c r="AY16" s="103">
        <v>0</v>
      </c>
      <c r="AZ16" s="105"/>
      <c r="BA16" s="103">
        <v>0</v>
      </c>
      <c r="BB16" s="105"/>
      <c r="BC16" s="103">
        <v>0</v>
      </c>
      <c r="BD16" s="105"/>
      <c r="BE16" s="93">
        <f t="shared" si="13"/>
        <v>2547600</v>
      </c>
      <c r="BF16" s="103">
        <v>1000000</v>
      </c>
      <c r="BG16" s="105"/>
      <c r="BH16" s="103">
        <v>551000</v>
      </c>
      <c r="BI16" s="105"/>
      <c r="BJ16" s="103">
        <v>130000</v>
      </c>
      <c r="BK16" s="105"/>
      <c r="BL16" s="93">
        <f t="shared" si="3"/>
        <v>4228600</v>
      </c>
      <c r="BM16" s="74" t="s">
        <v>17</v>
      </c>
      <c r="BN16" s="43" t="s">
        <v>12</v>
      </c>
      <c r="BO16" s="53">
        <v>100</v>
      </c>
      <c r="BP16" s="18"/>
      <c r="BQ16" s="18"/>
      <c r="BR16" s="18"/>
      <c r="BS16" s="6">
        <v>1000</v>
      </c>
      <c r="BT16" s="6">
        <v>10</v>
      </c>
      <c r="BU16" s="6">
        <v>10000</v>
      </c>
      <c r="BV16" s="6">
        <v>120000</v>
      </c>
      <c r="BW16" s="6"/>
      <c r="BX16" s="44"/>
    </row>
    <row r="17" spans="2:77" s="11" customFormat="1" ht="13.9" customHeight="1" x14ac:dyDescent="0.15">
      <c r="B17" s="7">
        <v>9</v>
      </c>
      <c r="C17" s="45">
        <v>9</v>
      </c>
      <c r="D17" s="12"/>
      <c r="E17" s="75" t="str">
        <f t="shared" si="0"/>
        <v/>
      </c>
      <c r="F17" s="12">
        <v>6</v>
      </c>
      <c r="G17" s="12">
        <v>2012</v>
      </c>
      <c r="H17" s="75" t="str">
        <f t="shared" si="4"/>
        <v/>
      </c>
      <c r="I17" s="12">
        <v>4</v>
      </c>
      <c r="J17" s="75" t="str">
        <f t="shared" si="1"/>
        <v/>
      </c>
      <c r="K17" s="77">
        <v>1</v>
      </c>
      <c r="L17" s="75" t="str">
        <f t="shared" si="5"/>
        <v/>
      </c>
      <c r="M17" s="13">
        <v>25</v>
      </c>
      <c r="N17" s="75" t="str">
        <f t="shared" si="14"/>
        <v/>
      </c>
      <c r="O17" s="12">
        <v>1</v>
      </c>
      <c r="P17" s="75" t="str">
        <f t="shared" si="6"/>
        <v/>
      </c>
      <c r="Q17" s="12">
        <v>2</v>
      </c>
      <c r="R17" s="75" t="str">
        <f t="shared" si="7"/>
        <v/>
      </c>
      <c r="S17" s="13">
        <v>1</v>
      </c>
      <c r="T17" s="13">
        <v>1</v>
      </c>
      <c r="U17" s="75" t="str">
        <f t="shared" si="8"/>
        <v/>
      </c>
      <c r="V17" s="13">
        <v>13</v>
      </c>
      <c r="W17" s="75" t="str">
        <f t="shared" si="9"/>
        <v/>
      </c>
      <c r="X17" s="13">
        <v>2</v>
      </c>
      <c r="Y17" s="13"/>
      <c r="Z17" s="75"/>
      <c r="AA17" s="13"/>
      <c r="AB17" s="75" t="str">
        <f t="shared" si="10"/>
        <v/>
      </c>
      <c r="AC17" s="94">
        <f t="shared" si="11"/>
        <v>297</v>
      </c>
      <c r="AD17" s="88">
        <v>35</v>
      </c>
      <c r="AE17" s="88">
        <v>37</v>
      </c>
      <c r="AF17" s="88">
        <v>21</v>
      </c>
      <c r="AG17" s="88">
        <v>8</v>
      </c>
      <c r="AH17" s="88">
        <v>1</v>
      </c>
      <c r="AI17" s="88">
        <v>31</v>
      </c>
      <c r="AJ17" s="88">
        <v>38</v>
      </c>
      <c r="AK17" s="88">
        <v>24</v>
      </c>
      <c r="AL17" s="88">
        <v>38</v>
      </c>
      <c r="AM17" s="88">
        <v>15</v>
      </c>
      <c r="AN17" s="88">
        <v>43</v>
      </c>
      <c r="AO17" s="88">
        <v>6</v>
      </c>
      <c r="AP17" s="75" t="str">
        <f t="shared" si="12"/>
        <v/>
      </c>
      <c r="AQ17" s="103">
        <v>200000</v>
      </c>
      <c r="AR17" s="105"/>
      <c r="AS17" s="103">
        <v>0</v>
      </c>
      <c r="AT17" s="105"/>
      <c r="AU17" s="103">
        <v>3500</v>
      </c>
      <c r="AV17" s="105"/>
      <c r="AW17" s="103">
        <v>15000</v>
      </c>
      <c r="AX17" s="105"/>
      <c r="AY17" s="103">
        <v>0</v>
      </c>
      <c r="AZ17" s="105"/>
      <c r="BA17" s="103">
        <v>0</v>
      </c>
      <c r="BB17" s="105"/>
      <c r="BC17" s="103">
        <v>0</v>
      </c>
      <c r="BD17" s="105"/>
      <c r="BE17" s="93">
        <f t="shared" si="13"/>
        <v>2622000</v>
      </c>
      <c r="BF17" s="103">
        <v>1000000</v>
      </c>
      <c r="BG17" s="105"/>
      <c r="BH17" s="103">
        <v>589000</v>
      </c>
      <c r="BI17" s="105"/>
      <c r="BJ17" s="103">
        <v>110000</v>
      </c>
      <c r="BK17" s="105"/>
      <c r="BL17" s="93">
        <f t="shared" si="3"/>
        <v>4321000</v>
      </c>
      <c r="BM17" s="74" t="s">
        <v>17</v>
      </c>
      <c r="BN17" s="43" t="s">
        <v>11</v>
      </c>
      <c r="BO17" s="53">
        <v>100</v>
      </c>
      <c r="BP17" s="18"/>
      <c r="BQ17" s="18"/>
      <c r="BR17" s="18"/>
      <c r="BS17" s="6">
        <v>1000</v>
      </c>
      <c r="BT17" s="6">
        <v>20</v>
      </c>
      <c r="BU17" s="6">
        <v>10000</v>
      </c>
      <c r="BV17" s="6">
        <v>100000</v>
      </c>
      <c r="BW17" s="6"/>
      <c r="BX17" s="44"/>
    </row>
    <row r="18" spans="2:77" s="11" customFormat="1" ht="13.9" customHeight="1" x14ac:dyDescent="0.15">
      <c r="B18" s="7">
        <v>10</v>
      </c>
      <c r="C18" s="45">
        <v>9999</v>
      </c>
      <c r="D18" s="12"/>
      <c r="E18" s="75" t="str">
        <f t="shared" si="0"/>
        <v>*</v>
      </c>
      <c r="F18" s="12"/>
      <c r="G18" s="12"/>
      <c r="H18" s="75" t="str">
        <f t="shared" si="4"/>
        <v>*</v>
      </c>
      <c r="I18" s="12"/>
      <c r="J18" s="75" t="str">
        <f t="shared" si="1"/>
        <v>*</v>
      </c>
      <c r="K18" s="77"/>
      <c r="L18" s="75" t="str">
        <f t="shared" si="5"/>
        <v>*</v>
      </c>
      <c r="M18" s="17"/>
      <c r="N18" s="75" t="str">
        <f t="shared" si="14"/>
        <v>*</v>
      </c>
      <c r="O18" s="12"/>
      <c r="P18" s="75" t="str">
        <f t="shared" si="6"/>
        <v>*</v>
      </c>
      <c r="Q18" s="12"/>
      <c r="R18" s="75" t="str">
        <f t="shared" ref="R18:R25" si="15">IF(S18="","*",IF(S18&gt;M18,"*",""))</f>
        <v>*</v>
      </c>
      <c r="S18" s="14"/>
      <c r="T18" s="14"/>
      <c r="U18" s="75" t="str">
        <f t="shared" ref="U18:U25" si="16">IF(V18="","*","")</f>
        <v>*</v>
      </c>
      <c r="V18" s="13"/>
      <c r="W18" s="75" t="str">
        <f t="shared" si="9"/>
        <v>*</v>
      </c>
      <c r="X18" s="13"/>
      <c r="Y18" s="13"/>
      <c r="Z18" s="75" t="str">
        <f>IF(OR(AND(X18=1,AA18&lt;1),AA18&gt;6,AND(X18=2,AA18&gt;0)),"*","")</f>
        <v/>
      </c>
      <c r="AA18" s="13"/>
      <c r="AB18" s="75" t="str">
        <f t="shared" si="10"/>
        <v>*</v>
      </c>
      <c r="AC18" s="95"/>
      <c r="AD18" s="88"/>
      <c r="AE18" s="88"/>
      <c r="AF18" s="88"/>
      <c r="AG18" s="88"/>
      <c r="AH18" s="88"/>
      <c r="AI18" s="88"/>
      <c r="AJ18" s="88"/>
      <c r="AK18" s="88"/>
      <c r="AL18" s="88"/>
      <c r="AM18" s="88"/>
      <c r="AN18" s="88"/>
      <c r="AO18" s="88"/>
      <c r="AP18" s="75" t="str">
        <f t="shared" si="12"/>
        <v>*</v>
      </c>
      <c r="AQ18" s="103"/>
      <c r="AR18" s="105"/>
      <c r="AS18" s="103"/>
      <c r="AT18" s="105"/>
      <c r="AU18" s="103"/>
      <c r="AV18" s="105"/>
      <c r="AW18" s="103"/>
      <c r="AX18" s="105"/>
      <c r="AY18" s="103"/>
      <c r="AZ18" s="105"/>
      <c r="BA18" s="103"/>
      <c r="BB18" s="105"/>
      <c r="BC18" s="103"/>
      <c r="BD18" s="105"/>
      <c r="BE18" s="93" t="str">
        <f t="shared" si="13"/>
        <v/>
      </c>
      <c r="BF18" s="103"/>
      <c r="BG18" s="105"/>
      <c r="BH18" s="103"/>
      <c r="BI18" s="105"/>
      <c r="BJ18" s="103"/>
      <c r="BK18" s="105"/>
      <c r="BL18" s="93" t="str">
        <f t="shared" ref="BL18:BL29" si="17">IF(SUM(BE18:BJ18)=0,"",SUM(BE18:BJ18))</f>
        <v/>
      </c>
      <c r="BM18" s="14"/>
      <c r="BN18" s="43"/>
      <c r="BO18" s="54"/>
      <c r="BP18" s="14"/>
      <c r="BQ18" s="14"/>
      <c r="BR18" s="14"/>
      <c r="BS18" s="6"/>
      <c r="BT18" s="6"/>
      <c r="BU18" s="6"/>
      <c r="BV18" s="6"/>
      <c r="BW18" s="6"/>
      <c r="BX18" s="44"/>
    </row>
    <row r="19" spans="2:77" s="11" customFormat="1" ht="13.9" customHeight="1" x14ac:dyDescent="0.15">
      <c r="B19" s="7">
        <v>11</v>
      </c>
      <c r="C19" s="45"/>
      <c r="D19" s="12"/>
      <c r="E19" s="75" t="str">
        <f t="shared" si="0"/>
        <v>*</v>
      </c>
      <c r="F19" s="12"/>
      <c r="G19" s="12"/>
      <c r="H19" s="75" t="str">
        <f t="shared" si="4"/>
        <v>*</v>
      </c>
      <c r="I19" s="12"/>
      <c r="J19" s="75" t="str">
        <f t="shared" si="1"/>
        <v>*</v>
      </c>
      <c r="K19" s="77"/>
      <c r="L19" s="75" t="str">
        <f t="shared" si="5"/>
        <v>*</v>
      </c>
      <c r="M19" s="17"/>
      <c r="N19" s="75" t="str">
        <f t="shared" si="14"/>
        <v>*</v>
      </c>
      <c r="O19" s="12"/>
      <c r="P19" s="75" t="str">
        <f t="shared" si="6"/>
        <v>*</v>
      </c>
      <c r="Q19" s="12"/>
      <c r="R19" s="75" t="str">
        <f t="shared" si="15"/>
        <v>*</v>
      </c>
      <c r="S19" s="14"/>
      <c r="T19" s="14"/>
      <c r="U19" s="75" t="str">
        <f t="shared" si="16"/>
        <v>*</v>
      </c>
      <c r="V19" s="13"/>
      <c r="W19" s="75" t="str">
        <f t="shared" ref="W19:W30" si="18">IF(OR(X19=1,X19=2),"","*")</f>
        <v>*</v>
      </c>
      <c r="X19" s="13"/>
      <c r="Y19" s="13"/>
      <c r="Z19" s="75" t="str">
        <f t="shared" ref="Z19:Z30" si="19">IF(OR(AND(X19=1,AA19&lt;1),AA19&gt;6,AND(X19=2,AA19&gt;0)),"*","")</f>
        <v/>
      </c>
      <c r="AA19" s="13"/>
      <c r="AB19" s="75" t="str">
        <f t="shared" si="10"/>
        <v>*</v>
      </c>
      <c r="AC19" s="95"/>
      <c r="AD19" s="88"/>
      <c r="AE19" s="88"/>
      <c r="AF19" s="88"/>
      <c r="AG19" s="88"/>
      <c r="AH19" s="88"/>
      <c r="AI19" s="88"/>
      <c r="AJ19" s="88"/>
      <c r="AK19" s="88"/>
      <c r="AL19" s="88"/>
      <c r="AM19" s="88"/>
      <c r="AN19" s="88"/>
      <c r="AO19" s="88"/>
      <c r="AP19" s="75" t="str">
        <f t="shared" si="12"/>
        <v>*</v>
      </c>
      <c r="AQ19" s="103"/>
      <c r="AR19" s="105"/>
      <c r="AS19" s="103"/>
      <c r="AT19" s="105"/>
      <c r="AU19" s="103"/>
      <c r="AV19" s="105"/>
      <c r="AW19" s="103"/>
      <c r="AX19" s="105"/>
      <c r="AY19" s="103"/>
      <c r="AZ19" s="105"/>
      <c r="BA19" s="103"/>
      <c r="BB19" s="105"/>
      <c r="BC19" s="103"/>
      <c r="BD19" s="105"/>
      <c r="BE19" s="93" t="str">
        <f t="shared" si="13"/>
        <v/>
      </c>
      <c r="BF19" s="103"/>
      <c r="BG19" s="105"/>
      <c r="BH19" s="103"/>
      <c r="BI19" s="105"/>
      <c r="BJ19" s="103"/>
      <c r="BK19" s="105"/>
      <c r="BL19" s="93" t="str">
        <f t="shared" si="17"/>
        <v/>
      </c>
      <c r="BM19" s="14"/>
      <c r="BN19" s="43"/>
      <c r="BO19" s="54"/>
      <c r="BP19" s="14"/>
      <c r="BQ19" s="14"/>
      <c r="BR19" s="14"/>
      <c r="BS19" s="6"/>
      <c r="BT19" s="6"/>
      <c r="BU19" s="6"/>
      <c r="BV19" s="6"/>
      <c r="BW19" s="6"/>
      <c r="BX19" s="44"/>
    </row>
    <row r="20" spans="2:77" s="11" customFormat="1" ht="13.9" customHeight="1" x14ac:dyDescent="0.15">
      <c r="B20" s="7">
        <v>12</v>
      </c>
      <c r="C20" s="45"/>
      <c r="D20" s="12"/>
      <c r="E20" s="75" t="str">
        <f t="shared" si="0"/>
        <v>*</v>
      </c>
      <c r="F20" s="12"/>
      <c r="G20" s="12"/>
      <c r="H20" s="75" t="str">
        <f t="shared" si="4"/>
        <v>*</v>
      </c>
      <c r="I20" s="12"/>
      <c r="J20" s="75" t="str">
        <f t="shared" si="1"/>
        <v>*</v>
      </c>
      <c r="K20" s="77"/>
      <c r="L20" s="75" t="str">
        <f t="shared" si="5"/>
        <v>*</v>
      </c>
      <c r="M20" s="17"/>
      <c r="N20" s="75" t="str">
        <f t="shared" si="14"/>
        <v>*</v>
      </c>
      <c r="O20" s="12"/>
      <c r="P20" s="75" t="str">
        <f t="shared" si="6"/>
        <v>*</v>
      </c>
      <c r="Q20" s="12"/>
      <c r="R20" s="75" t="str">
        <f t="shared" si="15"/>
        <v>*</v>
      </c>
      <c r="S20" s="14"/>
      <c r="T20" s="14"/>
      <c r="U20" s="75" t="str">
        <f t="shared" si="16"/>
        <v>*</v>
      </c>
      <c r="V20" s="13"/>
      <c r="W20" s="75" t="str">
        <f t="shared" si="18"/>
        <v>*</v>
      </c>
      <c r="X20" s="13"/>
      <c r="Y20" s="13"/>
      <c r="Z20" s="75" t="str">
        <f t="shared" si="19"/>
        <v/>
      </c>
      <c r="AA20" s="13"/>
      <c r="AB20" s="75" t="str">
        <f t="shared" si="10"/>
        <v>*</v>
      </c>
      <c r="AC20" s="95"/>
      <c r="AD20" s="88"/>
      <c r="AE20" s="88"/>
      <c r="AF20" s="88"/>
      <c r="AG20" s="88"/>
      <c r="AH20" s="88"/>
      <c r="AI20" s="88"/>
      <c r="AJ20" s="88"/>
      <c r="AK20" s="88"/>
      <c r="AL20" s="88"/>
      <c r="AM20" s="88"/>
      <c r="AN20" s="88"/>
      <c r="AO20" s="88"/>
      <c r="AP20" s="75" t="str">
        <f t="shared" si="12"/>
        <v>*</v>
      </c>
      <c r="AQ20" s="103"/>
      <c r="AR20" s="105"/>
      <c r="AS20" s="103"/>
      <c r="AT20" s="105"/>
      <c r="AU20" s="103"/>
      <c r="AV20" s="105"/>
      <c r="AW20" s="103"/>
      <c r="AX20" s="105"/>
      <c r="AY20" s="103"/>
      <c r="AZ20" s="105"/>
      <c r="BA20" s="103"/>
      <c r="BB20" s="105"/>
      <c r="BC20" s="103"/>
      <c r="BD20" s="105"/>
      <c r="BE20" s="93" t="str">
        <f t="shared" si="13"/>
        <v/>
      </c>
      <c r="BF20" s="103"/>
      <c r="BG20" s="105"/>
      <c r="BH20" s="103"/>
      <c r="BI20" s="105"/>
      <c r="BJ20" s="103"/>
      <c r="BK20" s="105"/>
      <c r="BL20" s="93" t="str">
        <f t="shared" si="17"/>
        <v/>
      </c>
      <c r="BM20" s="14"/>
      <c r="BN20" s="43"/>
      <c r="BO20" s="54"/>
      <c r="BP20" s="14"/>
      <c r="BQ20" s="14"/>
      <c r="BR20" s="14"/>
      <c r="BS20" s="6"/>
      <c r="BT20" s="6"/>
      <c r="BU20" s="6"/>
      <c r="BV20" s="6"/>
      <c r="BW20" s="6"/>
      <c r="BX20" s="44"/>
    </row>
    <row r="21" spans="2:77" s="11" customFormat="1" ht="13.9" customHeight="1" x14ac:dyDescent="0.15">
      <c r="B21" s="7">
        <v>13</v>
      </c>
      <c r="C21" s="45"/>
      <c r="D21" s="12"/>
      <c r="E21" s="75" t="str">
        <f t="shared" si="0"/>
        <v>*</v>
      </c>
      <c r="F21" s="12"/>
      <c r="G21" s="12"/>
      <c r="H21" s="75" t="str">
        <f t="shared" si="4"/>
        <v>*</v>
      </c>
      <c r="I21" s="12"/>
      <c r="J21" s="75" t="str">
        <f t="shared" si="1"/>
        <v>*</v>
      </c>
      <c r="K21" s="77"/>
      <c r="L21" s="75" t="str">
        <f t="shared" si="5"/>
        <v>*</v>
      </c>
      <c r="M21" s="17"/>
      <c r="N21" s="75" t="str">
        <f t="shared" si="14"/>
        <v>*</v>
      </c>
      <c r="O21" s="12"/>
      <c r="P21" s="75" t="str">
        <f t="shared" si="6"/>
        <v>*</v>
      </c>
      <c r="Q21" s="12"/>
      <c r="R21" s="75" t="str">
        <f t="shared" si="15"/>
        <v>*</v>
      </c>
      <c r="S21" s="14"/>
      <c r="T21" s="14"/>
      <c r="U21" s="75" t="str">
        <f t="shared" si="16"/>
        <v>*</v>
      </c>
      <c r="V21" s="13"/>
      <c r="W21" s="75" t="str">
        <f t="shared" si="18"/>
        <v>*</v>
      </c>
      <c r="X21" s="13"/>
      <c r="Y21" s="13"/>
      <c r="Z21" s="75" t="str">
        <f t="shared" si="19"/>
        <v/>
      </c>
      <c r="AA21" s="13"/>
      <c r="AB21" s="75" t="str">
        <f t="shared" si="10"/>
        <v>*</v>
      </c>
      <c r="AC21" s="95"/>
      <c r="AD21" s="88"/>
      <c r="AE21" s="88"/>
      <c r="AF21" s="88"/>
      <c r="AG21" s="88"/>
      <c r="AH21" s="88"/>
      <c r="AI21" s="88"/>
      <c r="AJ21" s="88"/>
      <c r="AK21" s="88"/>
      <c r="AL21" s="88"/>
      <c r="AM21" s="88"/>
      <c r="AN21" s="88"/>
      <c r="AO21" s="88"/>
      <c r="AP21" s="75" t="str">
        <f t="shared" si="12"/>
        <v>*</v>
      </c>
      <c r="AQ21" s="103"/>
      <c r="AR21" s="105"/>
      <c r="AS21" s="103"/>
      <c r="AT21" s="105"/>
      <c r="AU21" s="103"/>
      <c r="AV21" s="105"/>
      <c r="AW21" s="103"/>
      <c r="AX21" s="105"/>
      <c r="AY21" s="103"/>
      <c r="AZ21" s="105"/>
      <c r="BA21" s="103"/>
      <c r="BB21" s="105"/>
      <c r="BC21" s="103"/>
      <c r="BD21" s="105"/>
      <c r="BE21" s="93" t="str">
        <f t="shared" si="13"/>
        <v/>
      </c>
      <c r="BF21" s="103"/>
      <c r="BG21" s="105"/>
      <c r="BH21" s="103"/>
      <c r="BI21" s="105"/>
      <c r="BJ21" s="103"/>
      <c r="BK21" s="105"/>
      <c r="BL21" s="93" t="str">
        <f t="shared" si="17"/>
        <v/>
      </c>
      <c r="BM21" s="14"/>
      <c r="BN21" s="43"/>
      <c r="BO21" s="54"/>
      <c r="BP21" s="14"/>
      <c r="BQ21" s="14"/>
      <c r="BR21" s="14"/>
      <c r="BS21" s="6"/>
      <c r="BT21" s="6"/>
      <c r="BU21" s="6"/>
      <c r="BV21" s="6"/>
      <c r="BW21" s="6"/>
      <c r="BX21" s="44"/>
    </row>
    <row r="22" spans="2:77" s="11" customFormat="1" ht="13.9" customHeight="1" x14ac:dyDescent="0.15">
      <c r="B22" s="7">
        <v>14</v>
      </c>
      <c r="C22" s="45"/>
      <c r="D22" s="12"/>
      <c r="E22" s="75" t="str">
        <f t="shared" si="0"/>
        <v>*</v>
      </c>
      <c r="F22" s="12"/>
      <c r="G22" s="12"/>
      <c r="H22" s="75" t="str">
        <f t="shared" si="4"/>
        <v>*</v>
      </c>
      <c r="I22" s="12"/>
      <c r="J22" s="75" t="str">
        <f t="shared" si="1"/>
        <v>*</v>
      </c>
      <c r="K22" s="77"/>
      <c r="L22" s="75" t="str">
        <f t="shared" si="5"/>
        <v>*</v>
      </c>
      <c r="M22" s="17"/>
      <c r="N22" s="75" t="str">
        <f t="shared" si="14"/>
        <v>*</v>
      </c>
      <c r="O22" s="12"/>
      <c r="P22" s="75" t="str">
        <f t="shared" si="6"/>
        <v>*</v>
      </c>
      <c r="Q22" s="12"/>
      <c r="R22" s="75" t="str">
        <f t="shared" si="15"/>
        <v>*</v>
      </c>
      <c r="S22" s="14"/>
      <c r="T22" s="14"/>
      <c r="U22" s="75" t="str">
        <f t="shared" si="16"/>
        <v>*</v>
      </c>
      <c r="V22" s="13"/>
      <c r="W22" s="75" t="str">
        <f t="shared" si="18"/>
        <v>*</v>
      </c>
      <c r="X22" s="13"/>
      <c r="Y22" s="13"/>
      <c r="Z22" s="75" t="str">
        <f t="shared" si="19"/>
        <v/>
      </c>
      <c r="AA22" s="13"/>
      <c r="AB22" s="75" t="str">
        <f t="shared" si="10"/>
        <v>*</v>
      </c>
      <c r="AC22" s="95"/>
      <c r="AD22" s="88"/>
      <c r="AE22" s="88"/>
      <c r="AF22" s="88"/>
      <c r="AG22" s="88"/>
      <c r="AH22" s="88"/>
      <c r="AI22" s="88"/>
      <c r="AJ22" s="88"/>
      <c r="AK22" s="88"/>
      <c r="AL22" s="88"/>
      <c r="AM22" s="88"/>
      <c r="AN22" s="88"/>
      <c r="AO22" s="88"/>
      <c r="AP22" s="75" t="str">
        <f t="shared" si="12"/>
        <v>*</v>
      </c>
      <c r="AQ22" s="103"/>
      <c r="AR22" s="105"/>
      <c r="AS22" s="103"/>
      <c r="AT22" s="105"/>
      <c r="AU22" s="103"/>
      <c r="AV22" s="105"/>
      <c r="AW22" s="103"/>
      <c r="AX22" s="105"/>
      <c r="AY22" s="103"/>
      <c r="AZ22" s="105"/>
      <c r="BA22" s="103"/>
      <c r="BB22" s="105"/>
      <c r="BC22" s="103"/>
      <c r="BD22" s="105"/>
      <c r="BE22" s="93" t="str">
        <f t="shared" si="13"/>
        <v/>
      </c>
      <c r="BF22" s="103"/>
      <c r="BG22" s="105"/>
      <c r="BH22" s="103"/>
      <c r="BI22" s="105"/>
      <c r="BJ22" s="103"/>
      <c r="BK22" s="105"/>
      <c r="BL22" s="93" t="str">
        <f t="shared" si="17"/>
        <v/>
      </c>
      <c r="BM22" s="14"/>
      <c r="BN22" s="43"/>
      <c r="BO22" s="54"/>
      <c r="BP22" s="14"/>
      <c r="BQ22" s="14"/>
      <c r="BR22" s="14"/>
      <c r="BS22" s="6"/>
      <c r="BT22" s="6"/>
      <c r="BU22" s="6"/>
      <c r="BV22" s="6"/>
      <c r="BW22" s="6"/>
      <c r="BX22" s="44"/>
    </row>
    <row r="23" spans="2:77" s="11" customFormat="1" ht="13.9" customHeight="1" x14ac:dyDescent="0.15">
      <c r="B23" s="7">
        <v>15</v>
      </c>
      <c r="C23" s="45"/>
      <c r="D23" s="12"/>
      <c r="E23" s="75" t="str">
        <f t="shared" si="0"/>
        <v>*</v>
      </c>
      <c r="F23" s="12"/>
      <c r="G23" s="12"/>
      <c r="H23" s="75" t="str">
        <f t="shared" si="4"/>
        <v>*</v>
      </c>
      <c r="I23" s="12"/>
      <c r="J23" s="75" t="str">
        <f t="shared" si="1"/>
        <v>*</v>
      </c>
      <c r="K23" s="77"/>
      <c r="L23" s="75" t="str">
        <f t="shared" si="5"/>
        <v>*</v>
      </c>
      <c r="M23" s="17"/>
      <c r="N23" s="75" t="str">
        <f t="shared" si="14"/>
        <v>*</v>
      </c>
      <c r="O23" s="12"/>
      <c r="P23" s="75" t="str">
        <f t="shared" si="6"/>
        <v>*</v>
      </c>
      <c r="Q23" s="12"/>
      <c r="R23" s="75" t="str">
        <f t="shared" si="15"/>
        <v>*</v>
      </c>
      <c r="S23" s="14"/>
      <c r="T23" s="14"/>
      <c r="U23" s="75" t="str">
        <f t="shared" si="16"/>
        <v>*</v>
      </c>
      <c r="V23" s="13"/>
      <c r="W23" s="75" t="str">
        <f t="shared" si="18"/>
        <v>*</v>
      </c>
      <c r="X23" s="13"/>
      <c r="Y23" s="13"/>
      <c r="Z23" s="75" t="str">
        <f t="shared" si="19"/>
        <v/>
      </c>
      <c r="AA23" s="13"/>
      <c r="AB23" s="75" t="str">
        <f t="shared" si="10"/>
        <v>*</v>
      </c>
      <c r="AC23" s="95"/>
      <c r="AD23" s="88"/>
      <c r="AE23" s="88"/>
      <c r="AF23" s="88"/>
      <c r="AG23" s="88"/>
      <c r="AH23" s="88"/>
      <c r="AI23" s="88"/>
      <c r="AJ23" s="88"/>
      <c r="AK23" s="88"/>
      <c r="AL23" s="88"/>
      <c r="AM23" s="88"/>
      <c r="AN23" s="88"/>
      <c r="AO23" s="88"/>
      <c r="AP23" s="75" t="str">
        <f t="shared" si="12"/>
        <v>*</v>
      </c>
      <c r="AQ23" s="103"/>
      <c r="AR23" s="105"/>
      <c r="AS23" s="103"/>
      <c r="AT23" s="105"/>
      <c r="AU23" s="103"/>
      <c r="AV23" s="105"/>
      <c r="AW23" s="103"/>
      <c r="AX23" s="105"/>
      <c r="AY23" s="103"/>
      <c r="AZ23" s="105"/>
      <c r="BA23" s="103"/>
      <c r="BB23" s="105"/>
      <c r="BC23" s="103"/>
      <c r="BD23" s="105"/>
      <c r="BE23" s="93" t="str">
        <f t="shared" si="13"/>
        <v/>
      </c>
      <c r="BF23" s="103"/>
      <c r="BG23" s="105"/>
      <c r="BH23" s="103"/>
      <c r="BI23" s="105"/>
      <c r="BJ23" s="103"/>
      <c r="BK23" s="105"/>
      <c r="BL23" s="93" t="str">
        <f t="shared" si="17"/>
        <v/>
      </c>
      <c r="BM23" s="14"/>
      <c r="BN23" s="43"/>
      <c r="BO23" s="54"/>
      <c r="BP23" s="14"/>
      <c r="BQ23" s="14"/>
      <c r="BR23" s="14"/>
      <c r="BS23" s="6"/>
      <c r="BT23" s="6"/>
      <c r="BU23" s="6"/>
      <c r="BV23" s="6"/>
      <c r="BW23" s="6"/>
      <c r="BX23" s="44"/>
    </row>
    <row r="24" spans="2:77" s="11" customFormat="1" ht="13.9" customHeight="1" x14ac:dyDescent="0.15">
      <c r="B24" s="7">
        <v>16</v>
      </c>
      <c r="C24" s="45"/>
      <c r="D24" s="12"/>
      <c r="E24" s="75" t="str">
        <f t="shared" si="0"/>
        <v>*</v>
      </c>
      <c r="F24" s="12"/>
      <c r="G24" s="12"/>
      <c r="H24" s="75" t="str">
        <f t="shared" si="4"/>
        <v>*</v>
      </c>
      <c r="I24" s="12"/>
      <c r="J24" s="75" t="str">
        <f t="shared" si="1"/>
        <v>*</v>
      </c>
      <c r="K24" s="77"/>
      <c r="L24" s="75" t="str">
        <f t="shared" si="5"/>
        <v>*</v>
      </c>
      <c r="M24" s="17"/>
      <c r="N24" s="75" t="str">
        <f t="shared" si="14"/>
        <v>*</v>
      </c>
      <c r="O24" s="12"/>
      <c r="P24" s="75" t="str">
        <f t="shared" si="6"/>
        <v>*</v>
      </c>
      <c r="Q24" s="12"/>
      <c r="R24" s="75" t="str">
        <f t="shared" si="15"/>
        <v>*</v>
      </c>
      <c r="S24" s="14"/>
      <c r="T24" s="14"/>
      <c r="U24" s="75" t="str">
        <f t="shared" si="16"/>
        <v>*</v>
      </c>
      <c r="V24" s="13"/>
      <c r="W24" s="75" t="str">
        <f t="shared" si="18"/>
        <v>*</v>
      </c>
      <c r="X24" s="13"/>
      <c r="Y24" s="13"/>
      <c r="Z24" s="75" t="str">
        <f t="shared" si="19"/>
        <v/>
      </c>
      <c r="AA24" s="13"/>
      <c r="AB24" s="75" t="str">
        <f t="shared" si="10"/>
        <v>*</v>
      </c>
      <c r="AC24" s="95"/>
      <c r="AD24" s="88"/>
      <c r="AE24" s="88"/>
      <c r="AF24" s="88"/>
      <c r="AG24" s="88"/>
      <c r="AH24" s="88"/>
      <c r="AI24" s="88"/>
      <c r="AJ24" s="88"/>
      <c r="AK24" s="88"/>
      <c r="AL24" s="88"/>
      <c r="AM24" s="88"/>
      <c r="AN24" s="88"/>
      <c r="AO24" s="88"/>
      <c r="AP24" s="75" t="str">
        <f t="shared" si="12"/>
        <v>*</v>
      </c>
      <c r="AQ24" s="103"/>
      <c r="AR24" s="105"/>
      <c r="AS24" s="103"/>
      <c r="AT24" s="105"/>
      <c r="AU24" s="103"/>
      <c r="AV24" s="105"/>
      <c r="AW24" s="103"/>
      <c r="AX24" s="105"/>
      <c r="AY24" s="103"/>
      <c r="AZ24" s="105"/>
      <c r="BA24" s="103"/>
      <c r="BB24" s="105"/>
      <c r="BC24" s="103"/>
      <c r="BD24" s="105"/>
      <c r="BE24" s="93" t="str">
        <f t="shared" si="13"/>
        <v/>
      </c>
      <c r="BF24" s="103"/>
      <c r="BG24" s="105"/>
      <c r="BH24" s="103"/>
      <c r="BI24" s="105"/>
      <c r="BJ24" s="103"/>
      <c r="BK24" s="105"/>
      <c r="BL24" s="93" t="str">
        <f t="shared" si="17"/>
        <v/>
      </c>
      <c r="BM24" s="14"/>
      <c r="BN24" s="43"/>
      <c r="BO24" s="54"/>
      <c r="BP24" s="14"/>
      <c r="BQ24" s="14"/>
      <c r="BR24" s="14"/>
      <c r="BS24" s="6"/>
      <c r="BT24" s="6"/>
      <c r="BU24" s="6"/>
      <c r="BV24" s="6"/>
      <c r="BW24" s="6"/>
      <c r="BX24" s="44"/>
    </row>
    <row r="25" spans="2:77" s="11" customFormat="1" ht="13.9" customHeight="1" x14ac:dyDescent="0.15">
      <c r="B25" s="7">
        <v>17</v>
      </c>
      <c r="C25" s="45"/>
      <c r="D25" s="12"/>
      <c r="E25" s="75" t="str">
        <f t="shared" si="0"/>
        <v>*</v>
      </c>
      <c r="F25" s="12"/>
      <c r="G25" s="12"/>
      <c r="H25" s="75" t="str">
        <f t="shared" si="4"/>
        <v>*</v>
      </c>
      <c r="I25" s="12"/>
      <c r="J25" s="75" t="str">
        <f t="shared" si="1"/>
        <v>*</v>
      </c>
      <c r="K25" s="77"/>
      <c r="L25" s="75" t="str">
        <f t="shared" si="5"/>
        <v>*</v>
      </c>
      <c r="M25" s="17"/>
      <c r="N25" s="75" t="str">
        <f t="shared" si="14"/>
        <v>*</v>
      </c>
      <c r="O25" s="12"/>
      <c r="P25" s="75" t="str">
        <f t="shared" si="6"/>
        <v>*</v>
      </c>
      <c r="Q25" s="12"/>
      <c r="R25" s="75" t="str">
        <f t="shared" si="15"/>
        <v>*</v>
      </c>
      <c r="S25" s="14"/>
      <c r="T25" s="14"/>
      <c r="U25" s="75" t="str">
        <f t="shared" si="16"/>
        <v>*</v>
      </c>
      <c r="V25" s="13"/>
      <c r="W25" s="75" t="str">
        <f t="shared" si="18"/>
        <v>*</v>
      </c>
      <c r="X25" s="13"/>
      <c r="Y25" s="13"/>
      <c r="Z25" s="75" t="str">
        <f t="shared" si="19"/>
        <v/>
      </c>
      <c r="AA25" s="13"/>
      <c r="AB25" s="75" t="str">
        <f t="shared" si="10"/>
        <v>*</v>
      </c>
      <c r="AC25" s="95"/>
      <c r="AD25" s="88"/>
      <c r="AE25" s="88"/>
      <c r="AF25" s="88"/>
      <c r="AG25" s="88"/>
      <c r="AH25" s="88"/>
      <c r="AI25" s="88"/>
      <c r="AJ25" s="88"/>
      <c r="AK25" s="88"/>
      <c r="AL25" s="88"/>
      <c r="AM25" s="88"/>
      <c r="AN25" s="88"/>
      <c r="AO25" s="88"/>
      <c r="AP25" s="75" t="str">
        <f t="shared" si="12"/>
        <v>*</v>
      </c>
      <c r="AQ25" s="103"/>
      <c r="AR25" s="105"/>
      <c r="AS25" s="103"/>
      <c r="AT25" s="105"/>
      <c r="AU25" s="103"/>
      <c r="AV25" s="105"/>
      <c r="AW25" s="103"/>
      <c r="AX25" s="105"/>
      <c r="AY25" s="103"/>
      <c r="AZ25" s="105"/>
      <c r="BA25" s="103"/>
      <c r="BB25" s="105"/>
      <c r="BC25" s="103"/>
      <c r="BD25" s="105"/>
      <c r="BE25" s="93" t="str">
        <f t="shared" si="13"/>
        <v/>
      </c>
      <c r="BF25" s="103"/>
      <c r="BG25" s="105"/>
      <c r="BH25" s="103"/>
      <c r="BI25" s="105"/>
      <c r="BJ25" s="103"/>
      <c r="BK25" s="105"/>
      <c r="BL25" s="93" t="str">
        <f t="shared" si="17"/>
        <v/>
      </c>
      <c r="BM25" s="14"/>
      <c r="BN25" s="43"/>
      <c r="BO25" s="54"/>
      <c r="BP25" s="14"/>
      <c r="BQ25" s="14"/>
      <c r="BR25" s="14"/>
      <c r="BS25" s="6"/>
      <c r="BT25" s="6"/>
      <c r="BU25" s="6"/>
      <c r="BV25" s="6"/>
      <c r="BW25" s="6"/>
      <c r="BX25" s="44"/>
    </row>
    <row r="26" spans="2:77" s="11" customFormat="1" ht="13.9" customHeight="1" x14ac:dyDescent="0.15">
      <c r="B26" s="7">
        <v>18</v>
      </c>
      <c r="C26" s="45"/>
      <c r="D26" s="12"/>
      <c r="E26" s="75" t="str">
        <f t="shared" si="0"/>
        <v>*</v>
      </c>
      <c r="F26" s="12"/>
      <c r="G26" s="12"/>
      <c r="H26" s="75" t="str">
        <f t="shared" si="4"/>
        <v>*</v>
      </c>
      <c r="I26" s="12"/>
      <c r="J26" s="75" t="str">
        <f t="shared" si="1"/>
        <v>*</v>
      </c>
      <c r="K26" s="77"/>
      <c r="L26" s="75" t="str">
        <f t="shared" si="5"/>
        <v>*</v>
      </c>
      <c r="M26" s="17"/>
      <c r="N26" s="75" t="str">
        <f t="shared" si="14"/>
        <v>*</v>
      </c>
      <c r="O26" s="12"/>
      <c r="P26" s="75" t="str">
        <f t="shared" si="6"/>
        <v>*</v>
      </c>
      <c r="Q26" s="12"/>
      <c r="R26" s="75" t="str">
        <f>IF(S26="","*",IF(S26&gt;M26,"*",""))</f>
        <v>*</v>
      </c>
      <c r="S26" s="14"/>
      <c r="T26" s="14"/>
      <c r="U26" s="75" t="str">
        <f>IF(V26="","*","")</f>
        <v>*</v>
      </c>
      <c r="V26" s="13"/>
      <c r="W26" s="75" t="str">
        <f t="shared" si="18"/>
        <v>*</v>
      </c>
      <c r="X26" s="13"/>
      <c r="Y26" s="13"/>
      <c r="Z26" s="75" t="str">
        <f t="shared" si="19"/>
        <v/>
      </c>
      <c r="AA26" s="13"/>
      <c r="AB26" s="75" t="str">
        <f t="shared" si="10"/>
        <v>*</v>
      </c>
      <c r="AC26" s="95"/>
      <c r="AD26" s="88"/>
      <c r="AE26" s="88"/>
      <c r="AF26" s="88"/>
      <c r="AG26" s="88"/>
      <c r="AH26" s="88"/>
      <c r="AI26" s="88"/>
      <c r="AJ26" s="88"/>
      <c r="AK26" s="88"/>
      <c r="AL26" s="88"/>
      <c r="AM26" s="88"/>
      <c r="AN26" s="88"/>
      <c r="AO26" s="88"/>
      <c r="AP26" s="75" t="str">
        <f t="shared" si="12"/>
        <v>*</v>
      </c>
      <c r="AQ26" s="103"/>
      <c r="AR26" s="105"/>
      <c r="AS26" s="103"/>
      <c r="AT26" s="105"/>
      <c r="AU26" s="103"/>
      <c r="AV26" s="105"/>
      <c r="AW26" s="103"/>
      <c r="AX26" s="105"/>
      <c r="AY26" s="103"/>
      <c r="AZ26" s="105"/>
      <c r="BA26" s="103"/>
      <c r="BB26" s="105"/>
      <c r="BC26" s="103"/>
      <c r="BD26" s="105"/>
      <c r="BE26" s="93" t="str">
        <f t="shared" si="13"/>
        <v/>
      </c>
      <c r="BF26" s="103"/>
      <c r="BG26" s="105"/>
      <c r="BH26" s="103"/>
      <c r="BI26" s="105"/>
      <c r="BJ26" s="103"/>
      <c r="BK26" s="105"/>
      <c r="BL26" s="93" t="str">
        <f t="shared" si="17"/>
        <v/>
      </c>
      <c r="BM26" s="14"/>
      <c r="BN26" s="43"/>
      <c r="BO26" s="54"/>
      <c r="BP26" s="14"/>
      <c r="BQ26" s="14"/>
      <c r="BR26" s="14"/>
      <c r="BS26" s="6"/>
      <c r="BT26" s="6"/>
      <c r="BU26" s="6"/>
      <c r="BV26" s="6"/>
      <c r="BW26" s="6"/>
      <c r="BX26" s="44"/>
    </row>
    <row r="27" spans="2:77" s="11" customFormat="1" ht="13.9" customHeight="1" x14ac:dyDescent="0.15">
      <c r="B27" s="7">
        <v>19</v>
      </c>
      <c r="C27" s="45"/>
      <c r="D27" s="12"/>
      <c r="E27" s="75" t="str">
        <f t="shared" si="0"/>
        <v>*</v>
      </c>
      <c r="F27" s="12"/>
      <c r="G27" s="12"/>
      <c r="H27" s="75" t="str">
        <f t="shared" si="4"/>
        <v>*</v>
      </c>
      <c r="I27" s="12"/>
      <c r="J27" s="75" t="str">
        <f t="shared" si="1"/>
        <v>*</v>
      </c>
      <c r="K27" s="77"/>
      <c r="L27" s="75" t="str">
        <f t="shared" si="5"/>
        <v>*</v>
      </c>
      <c r="M27" s="17"/>
      <c r="N27" s="75" t="str">
        <f t="shared" si="14"/>
        <v>*</v>
      </c>
      <c r="O27" s="12"/>
      <c r="P27" s="75" t="str">
        <f t="shared" si="6"/>
        <v>*</v>
      </c>
      <c r="Q27" s="12"/>
      <c r="R27" s="75" t="str">
        <f>IF(S27="","*",IF(S27&gt;M27,"*",""))</f>
        <v>*</v>
      </c>
      <c r="S27" s="14"/>
      <c r="T27" s="14"/>
      <c r="U27" s="75" t="str">
        <f>IF(V27="","*","")</f>
        <v>*</v>
      </c>
      <c r="V27" s="13"/>
      <c r="W27" s="75" t="str">
        <f t="shared" si="18"/>
        <v>*</v>
      </c>
      <c r="X27" s="13"/>
      <c r="Y27" s="13"/>
      <c r="Z27" s="75" t="str">
        <f t="shared" si="19"/>
        <v/>
      </c>
      <c r="AA27" s="13"/>
      <c r="AB27" s="75" t="str">
        <f t="shared" si="10"/>
        <v>*</v>
      </c>
      <c r="AC27" s="95"/>
      <c r="AD27" s="88"/>
      <c r="AE27" s="88"/>
      <c r="AF27" s="88"/>
      <c r="AG27" s="88"/>
      <c r="AH27" s="88"/>
      <c r="AI27" s="88"/>
      <c r="AJ27" s="88"/>
      <c r="AK27" s="88"/>
      <c r="AL27" s="88"/>
      <c r="AM27" s="88"/>
      <c r="AN27" s="88"/>
      <c r="AO27" s="88"/>
      <c r="AP27" s="75" t="str">
        <f t="shared" si="12"/>
        <v>*</v>
      </c>
      <c r="AQ27" s="103"/>
      <c r="AR27" s="105"/>
      <c r="AS27" s="103"/>
      <c r="AT27" s="105"/>
      <c r="AU27" s="103"/>
      <c r="AV27" s="105"/>
      <c r="AW27" s="103"/>
      <c r="AX27" s="105"/>
      <c r="AY27" s="103"/>
      <c r="AZ27" s="105"/>
      <c r="BA27" s="103"/>
      <c r="BB27" s="105"/>
      <c r="BC27" s="103"/>
      <c r="BD27" s="105"/>
      <c r="BE27" s="93" t="str">
        <f t="shared" si="13"/>
        <v/>
      </c>
      <c r="BF27" s="103"/>
      <c r="BG27" s="105"/>
      <c r="BH27" s="103"/>
      <c r="BI27" s="105"/>
      <c r="BJ27" s="103"/>
      <c r="BK27" s="105"/>
      <c r="BL27" s="93" t="str">
        <f t="shared" si="17"/>
        <v/>
      </c>
      <c r="BM27" s="14"/>
      <c r="BN27" s="43"/>
      <c r="BO27" s="54"/>
      <c r="BP27" s="14"/>
      <c r="BQ27" s="14"/>
      <c r="BR27" s="14"/>
      <c r="BS27" s="6"/>
      <c r="BT27" s="6"/>
      <c r="BU27" s="6"/>
      <c r="BV27" s="6"/>
      <c r="BW27" s="6"/>
      <c r="BX27" s="44"/>
    </row>
    <row r="28" spans="2:77" s="11" customFormat="1" ht="13.9" customHeight="1" x14ac:dyDescent="0.15">
      <c r="B28" s="7">
        <v>20</v>
      </c>
      <c r="C28" s="45"/>
      <c r="D28" s="12"/>
      <c r="E28" s="75" t="str">
        <f t="shared" si="0"/>
        <v>*</v>
      </c>
      <c r="F28" s="12"/>
      <c r="G28" s="12"/>
      <c r="H28" s="75" t="str">
        <f t="shared" si="4"/>
        <v>*</v>
      </c>
      <c r="I28" s="12"/>
      <c r="J28" s="75" t="str">
        <f t="shared" si="1"/>
        <v>*</v>
      </c>
      <c r="K28" s="77"/>
      <c r="L28" s="75" t="str">
        <f t="shared" si="5"/>
        <v>*</v>
      </c>
      <c r="M28" s="17"/>
      <c r="N28" s="75" t="str">
        <f t="shared" si="14"/>
        <v>*</v>
      </c>
      <c r="O28" s="12"/>
      <c r="P28" s="75" t="str">
        <f t="shared" si="6"/>
        <v>*</v>
      </c>
      <c r="Q28" s="12"/>
      <c r="R28" s="75" t="str">
        <f>IF(S28="","*",IF(S28&gt;M28,"*",""))</f>
        <v>*</v>
      </c>
      <c r="S28" s="14"/>
      <c r="T28" s="14"/>
      <c r="U28" s="75" t="str">
        <f>IF(V28="","*","")</f>
        <v>*</v>
      </c>
      <c r="V28" s="13"/>
      <c r="W28" s="75" t="str">
        <f t="shared" si="18"/>
        <v>*</v>
      </c>
      <c r="X28" s="13"/>
      <c r="Y28" s="13"/>
      <c r="Z28" s="75" t="str">
        <f t="shared" si="19"/>
        <v/>
      </c>
      <c r="AA28" s="13"/>
      <c r="AB28" s="75" t="str">
        <f t="shared" si="10"/>
        <v>*</v>
      </c>
      <c r="AC28" s="95"/>
      <c r="AD28" s="88"/>
      <c r="AE28" s="88"/>
      <c r="AF28" s="88"/>
      <c r="AG28" s="88"/>
      <c r="AH28" s="88"/>
      <c r="AI28" s="88"/>
      <c r="AJ28" s="88"/>
      <c r="AK28" s="88"/>
      <c r="AL28" s="88"/>
      <c r="AM28" s="88"/>
      <c r="AN28" s="88"/>
      <c r="AO28" s="88"/>
      <c r="AP28" s="75" t="str">
        <f t="shared" si="12"/>
        <v>*</v>
      </c>
      <c r="AQ28" s="103"/>
      <c r="AR28" s="105"/>
      <c r="AS28" s="103"/>
      <c r="AT28" s="105"/>
      <c r="AU28" s="103"/>
      <c r="AV28" s="105"/>
      <c r="AW28" s="103"/>
      <c r="AX28" s="105"/>
      <c r="AY28" s="103"/>
      <c r="AZ28" s="105"/>
      <c r="BA28" s="103"/>
      <c r="BB28" s="105"/>
      <c r="BC28" s="103"/>
      <c r="BD28" s="105"/>
      <c r="BE28" s="93" t="str">
        <f t="shared" si="13"/>
        <v/>
      </c>
      <c r="BF28" s="103"/>
      <c r="BG28" s="105"/>
      <c r="BH28" s="103"/>
      <c r="BI28" s="105"/>
      <c r="BJ28" s="103"/>
      <c r="BK28" s="105"/>
      <c r="BL28" s="93" t="str">
        <f t="shared" si="17"/>
        <v/>
      </c>
      <c r="BM28" s="14"/>
      <c r="BN28" s="43"/>
      <c r="BO28" s="54"/>
      <c r="BP28" s="14"/>
      <c r="BQ28" s="14"/>
      <c r="BR28" s="14"/>
      <c r="BS28" s="6"/>
      <c r="BT28" s="6"/>
      <c r="BU28" s="6"/>
      <c r="BV28" s="6"/>
      <c r="BW28" s="6"/>
      <c r="BX28" s="44"/>
    </row>
    <row r="29" spans="2:77" s="11" customFormat="1" ht="13.9" customHeight="1" x14ac:dyDescent="0.15">
      <c r="B29" s="7">
        <v>21</v>
      </c>
      <c r="C29" s="45"/>
      <c r="D29" s="12"/>
      <c r="E29" s="75" t="str">
        <f t="shared" si="0"/>
        <v>*</v>
      </c>
      <c r="F29" s="12"/>
      <c r="G29" s="12"/>
      <c r="H29" s="75" t="str">
        <f t="shared" si="4"/>
        <v>*</v>
      </c>
      <c r="I29" s="12"/>
      <c r="J29" s="75" t="str">
        <f t="shared" si="1"/>
        <v>*</v>
      </c>
      <c r="K29" s="77"/>
      <c r="L29" s="75" t="str">
        <f t="shared" si="5"/>
        <v>*</v>
      </c>
      <c r="M29" s="17"/>
      <c r="N29" s="75" t="str">
        <f t="shared" si="14"/>
        <v>*</v>
      </c>
      <c r="O29" s="12"/>
      <c r="P29" s="75" t="str">
        <f t="shared" si="6"/>
        <v>*</v>
      </c>
      <c r="Q29" s="12"/>
      <c r="R29" s="75" t="str">
        <f>IF(S29="","*",IF(S29&gt;M29,"*",""))</f>
        <v>*</v>
      </c>
      <c r="S29" s="14"/>
      <c r="T29" s="14"/>
      <c r="U29" s="75" t="str">
        <f>IF(V29="","*","")</f>
        <v>*</v>
      </c>
      <c r="V29" s="13"/>
      <c r="W29" s="75" t="str">
        <f t="shared" si="18"/>
        <v>*</v>
      </c>
      <c r="X29" s="13"/>
      <c r="Y29" s="13"/>
      <c r="Z29" s="75" t="str">
        <f t="shared" si="19"/>
        <v/>
      </c>
      <c r="AA29" s="13"/>
      <c r="AB29" s="75" t="str">
        <f t="shared" si="10"/>
        <v>*</v>
      </c>
      <c r="AC29" s="95"/>
      <c r="AD29" s="88"/>
      <c r="AE29" s="88"/>
      <c r="AF29" s="88"/>
      <c r="AG29" s="88"/>
      <c r="AH29" s="88"/>
      <c r="AI29" s="88"/>
      <c r="AJ29" s="88"/>
      <c r="AK29" s="88"/>
      <c r="AL29" s="88"/>
      <c r="AM29" s="88"/>
      <c r="AN29" s="88"/>
      <c r="AO29" s="88"/>
      <c r="AP29" s="75" t="str">
        <f t="shared" si="12"/>
        <v>*</v>
      </c>
      <c r="AQ29" s="103"/>
      <c r="AR29" s="105"/>
      <c r="AS29" s="103"/>
      <c r="AT29" s="105"/>
      <c r="AU29" s="103"/>
      <c r="AV29" s="105"/>
      <c r="AW29" s="103"/>
      <c r="AX29" s="105"/>
      <c r="AY29" s="103"/>
      <c r="AZ29" s="105"/>
      <c r="BA29" s="103"/>
      <c r="BB29" s="105"/>
      <c r="BC29" s="103"/>
      <c r="BD29" s="105"/>
      <c r="BE29" s="93" t="str">
        <f t="shared" si="13"/>
        <v/>
      </c>
      <c r="BF29" s="103"/>
      <c r="BG29" s="105"/>
      <c r="BH29" s="103"/>
      <c r="BI29" s="105"/>
      <c r="BJ29" s="103"/>
      <c r="BK29" s="105"/>
      <c r="BL29" s="93" t="str">
        <f t="shared" si="17"/>
        <v/>
      </c>
      <c r="BM29" s="14"/>
      <c r="BN29" s="43"/>
      <c r="BO29" s="54"/>
      <c r="BP29" s="14"/>
      <c r="BQ29" s="14"/>
      <c r="BR29" s="14"/>
      <c r="BS29" s="6"/>
      <c r="BT29" s="6"/>
      <c r="BU29" s="6"/>
      <c r="BV29" s="6"/>
      <c r="BW29" s="6"/>
      <c r="BX29" s="44"/>
    </row>
    <row r="30" spans="2:77" s="11" customFormat="1" ht="13.9" customHeight="1" x14ac:dyDescent="0.15">
      <c r="B30" s="7">
        <v>22</v>
      </c>
      <c r="C30" s="45"/>
      <c r="D30" s="12"/>
      <c r="E30" s="75" t="str">
        <f t="shared" si="0"/>
        <v>*</v>
      </c>
      <c r="F30" s="12"/>
      <c r="G30" s="12"/>
      <c r="H30" s="75" t="str">
        <f t="shared" si="4"/>
        <v>*</v>
      </c>
      <c r="I30" s="12"/>
      <c r="J30" s="75" t="str">
        <f t="shared" si="1"/>
        <v>*</v>
      </c>
      <c r="K30" s="77"/>
      <c r="L30" s="75" t="str">
        <f t="shared" si="5"/>
        <v>*</v>
      </c>
      <c r="M30" s="13"/>
      <c r="N30" s="75" t="str">
        <f t="shared" si="14"/>
        <v>*</v>
      </c>
      <c r="O30" s="12"/>
      <c r="P30" s="75" t="str">
        <f t="shared" si="6"/>
        <v>*</v>
      </c>
      <c r="Q30" s="12"/>
      <c r="R30" s="75" t="str">
        <f>IF(S30="","*",IF(S30&gt;M30,"*",""))</f>
        <v>*</v>
      </c>
      <c r="S30" s="13"/>
      <c r="T30" s="13"/>
      <c r="U30" s="75" t="str">
        <f>IF(V30="","*","")</f>
        <v>*</v>
      </c>
      <c r="V30" s="13"/>
      <c r="W30" s="75" t="str">
        <f t="shared" si="18"/>
        <v>*</v>
      </c>
      <c r="X30" s="13"/>
      <c r="Y30" s="13"/>
      <c r="Z30" s="75" t="str">
        <f t="shared" si="19"/>
        <v/>
      </c>
      <c r="AA30" s="13"/>
      <c r="AB30" s="75" t="str">
        <f t="shared" si="10"/>
        <v>*</v>
      </c>
      <c r="AC30" s="94" t="str">
        <f>IF(COUNT(AD30:AO30)=13,SUM(AD30:AO30),"")</f>
        <v/>
      </c>
      <c r="AD30" s="88"/>
      <c r="AE30" s="88"/>
      <c r="AF30" s="88"/>
      <c r="AG30" s="88"/>
      <c r="AH30" s="88"/>
      <c r="AI30" s="88"/>
      <c r="AJ30" s="88"/>
      <c r="AK30" s="88"/>
      <c r="AL30" s="88"/>
      <c r="AM30" s="88"/>
      <c r="AN30" s="88"/>
      <c r="AO30" s="88"/>
      <c r="AP30" s="75" t="str">
        <f t="shared" si="12"/>
        <v>*</v>
      </c>
      <c r="AQ30" s="103"/>
      <c r="AR30" s="105"/>
      <c r="AS30" s="103"/>
      <c r="AT30" s="105"/>
      <c r="AU30" s="103"/>
      <c r="AV30" s="105"/>
      <c r="AW30" s="103"/>
      <c r="AX30" s="105"/>
      <c r="AY30" s="103"/>
      <c r="AZ30" s="105"/>
      <c r="BA30" s="103"/>
      <c r="BB30" s="105"/>
      <c r="BC30" s="103"/>
      <c r="BD30" s="105"/>
      <c r="BE30" s="93" t="str">
        <f t="shared" si="13"/>
        <v/>
      </c>
      <c r="BF30" s="103"/>
      <c r="BG30" s="105"/>
      <c r="BH30" s="103"/>
      <c r="BI30" s="105"/>
      <c r="BJ30" s="103"/>
      <c r="BK30" s="105"/>
      <c r="BL30" s="93"/>
      <c r="BM30" s="14"/>
      <c r="BN30" s="43"/>
      <c r="BO30" s="54"/>
      <c r="BP30" s="14"/>
      <c r="BQ30" s="14"/>
      <c r="BR30" s="14"/>
      <c r="BS30" s="6"/>
      <c r="BT30" s="6"/>
      <c r="BU30" s="6"/>
      <c r="BV30" s="6"/>
      <c r="BW30" s="6"/>
      <c r="BX30" s="44"/>
    </row>
    <row r="31" spans="2:77" x14ac:dyDescent="0.15">
      <c r="D31" s="10"/>
      <c r="F31" s="16"/>
      <c r="G31" s="16"/>
      <c r="H31" s="16"/>
      <c r="I31" s="10"/>
      <c r="J31" s="10"/>
      <c r="K31" s="10"/>
      <c r="L31" s="40"/>
      <c r="M31" s="10"/>
      <c r="N31" s="10"/>
      <c r="O31" s="10"/>
      <c r="R31" s="40"/>
      <c r="S31" s="10"/>
      <c r="T31" s="40"/>
      <c r="V31" s="40"/>
      <c r="Z31" s="40"/>
      <c r="AB31" s="40"/>
      <c r="AC31" s="40"/>
      <c r="AL31" s="10"/>
      <c r="AM31" s="10"/>
      <c r="AN31" s="10"/>
      <c r="AO31" s="10"/>
      <c r="AP31" s="10"/>
      <c r="AQ31" s="10"/>
      <c r="AU31" s="10"/>
      <c r="BR31" s="10"/>
      <c r="BS31" s="10"/>
      <c r="BT31" s="10"/>
      <c r="BU31" s="10"/>
      <c r="BV31" s="10"/>
      <c r="BW31" s="10"/>
      <c r="BX31" s="10"/>
      <c r="BY31" s="10"/>
    </row>
    <row r="32" spans="2:77" x14ac:dyDescent="0.15">
      <c r="D32" s="10"/>
      <c r="F32" s="16"/>
      <c r="G32" s="16"/>
      <c r="H32" s="16"/>
      <c r="I32" s="10"/>
      <c r="J32" s="10"/>
      <c r="K32" s="10"/>
      <c r="L32" s="40"/>
      <c r="M32" s="10"/>
      <c r="N32" s="10"/>
      <c r="O32" s="10"/>
      <c r="R32" s="40"/>
      <c r="S32" s="10"/>
      <c r="T32" s="40"/>
      <c r="V32" s="40"/>
      <c r="Z32" s="40"/>
      <c r="AB32" s="40"/>
      <c r="AC32" s="40"/>
      <c r="AL32" s="10"/>
      <c r="AM32" s="10"/>
      <c r="AN32" s="10"/>
      <c r="AO32" s="10"/>
      <c r="AP32" s="10"/>
      <c r="AQ32" s="10"/>
      <c r="AU32" s="10"/>
      <c r="BR32" s="10"/>
      <c r="BS32" s="10"/>
      <c r="BT32" s="10"/>
      <c r="BU32" s="10"/>
      <c r="BV32" s="10"/>
      <c r="BW32" s="10"/>
      <c r="BX32" s="10"/>
      <c r="BY32" s="10"/>
    </row>
    <row r="33" spans="4:77" x14ac:dyDescent="0.15">
      <c r="D33" s="10"/>
      <c r="F33" s="16"/>
      <c r="G33" s="16"/>
      <c r="H33" s="16"/>
      <c r="I33" s="10"/>
      <c r="J33" s="10"/>
      <c r="K33" s="10"/>
      <c r="L33" s="40"/>
      <c r="M33" s="10"/>
      <c r="N33" s="10"/>
      <c r="O33" s="10"/>
      <c r="R33" s="40"/>
      <c r="S33" s="10"/>
      <c r="T33" s="40"/>
      <c r="V33" s="40"/>
      <c r="Z33" s="40"/>
      <c r="AB33" s="40"/>
      <c r="AC33" s="40"/>
      <c r="AL33" s="10"/>
      <c r="AM33" s="10"/>
      <c r="AN33" s="10"/>
      <c r="AO33" s="10"/>
      <c r="AP33" s="10"/>
      <c r="AQ33" s="10"/>
      <c r="AU33" s="10"/>
      <c r="BR33" s="10"/>
      <c r="BS33" s="10"/>
      <c r="BT33" s="10"/>
      <c r="BU33" s="10"/>
      <c r="BV33" s="10"/>
      <c r="BW33" s="10"/>
      <c r="BX33" s="10"/>
      <c r="BY33" s="10"/>
    </row>
    <row r="34" spans="4:77" x14ac:dyDescent="0.15">
      <c r="H34" s="16"/>
      <c r="I34" s="16"/>
      <c r="J34" s="16"/>
      <c r="K34" s="16"/>
      <c r="L34" s="16"/>
      <c r="M34" s="10"/>
      <c r="N34" s="10"/>
      <c r="O34" s="10"/>
      <c r="R34" s="40"/>
      <c r="S34" s="10"/>
      <c r="V34" s="40"/>
      <c r="Z34" s="40"/>
      <c r="AB34" s="40"/>
      <c r="AC34" s="40"/>
      <c r="AL34" s="10"/>
      <c r="AN34" s="10"/>
      <c r="AP34" s="10"/>
      <c r="AQ34" s="10"/>
      <c r="AU34" s="10"/>
      <c r="BR34" s="10"/>
      <c r="BS34" s="10"/>
      <c r="BT34" s="10"/>
      <c r="BU34" s="10"/>
      <c r="BV34" s="10"/>
      <c r="BW34" s="10"/>
      <c r="BX34" s="10"/>
      <c r="BY34" s="10"/>
    </row>
    <row r="35" spans="4:77" x14ac:dyDescent="0.15">
      <c r="H35" s="16"/>
      <c r="I35" s="16"/>
      <c r="J35" s="16"/>
      <c r="K35" s="16"/>
      <c r="L35" s="16"/>
      <c r="M35" s="10"/>
      <c r="N35" s="10"/>
      <c r="O35" s="10"/>
      <c r="R35" s="40"/>
      <c r="S35" s="10"/>
      <c r="V35" s="40"/>
      <c r="Z35" s="40"/>
      <c r="AB35" s="40"/>
      <c r="AC35" s="40"/>
      <c r="AL35" s="10"/>
      <c r="AN35" s="10"/>
      <c r="AP35" s="10"/>
      <c r="AQ35" s="10"/>
      <c r="AU35" s="10"/>
      <c r="BR35" s="10"/>
      <c r="BS35" s="10"/>
      <c r="BT35" s="10"/>
      <c r="BU35" s="10"/>
      <c r="BV35" s="10"/>
      <c r="BW35" s="10"/>
      <c r="BX35" s="10"/>
      <c r="BY35" s="10"/>
    </row>
    <row r="36" spans="4:77" x14ac:dyDescent="0.15">
      <c r="H36" s="16"/>
      <c r="I36" s="16"/>
      <c r="J36" s="16"/>
      <c r="K36" s="16"/>
      <c r="L36" s="16"/>
      <c r="M36" s="10"/>
      <c r="N36" s="10"/>
      <c r="O36" s="10"/>
      <c r="R36" s="40"/>
      <c r="S36" s="10"/>
      <c r="V36" s="40"/>
      <c r="Z36" s="40"/>
      <c r="AB36" s="40"/>
      <c r="AC36" s="40"/>
      <c r="AL36" s="10"/>
      <c r="AN36" s="10"/>
      <c r="AP36" s="10"/>
      <c r="AQ36" s="10"/>
      <c r="AU36" s="10"/>
      <c r="BR36" s="10"/>
      <c r="BS36" s="10"/>
      <c r="BT36" s="10"/>
      <c r="BU36" s="10"/>
      <c r="BV36" s="10"/>
      <c r="BW36" s="10"/>
      <c r="BX36" s="10"/>
      <c r="BY36" s="10"/>
    </row>
    <row r="37" spans="4:77" x14ac:dyDescent="0.15">
      <c r="H37" s="16"/>
      <c r="I37" s="16"/>
      <c r="J37" s="16"/>
      <c r="K37" s="16"/>
      <c r="L37" s="16"/>
      <c r="M37" s="10"/>
      <c r="N37" s="10"/>
      <c r="O37" s="10"/>
      <c r="R37" s="40"/>
      <c r="S37" s="10"/>
      <c r="V37" s="40"/>
      <c r="Z37" s="40"/>
      <c r="AB37" s="40"/>
      <c r="AC37" s="40"/>
      <c r="AL37" s="10"/>
      <c r="AN37" s="10"/>
      <c r="AP37" s="10"/>
      <c r="AQ37" s="10"/>
      <c r="AU37" s="10"/>
      <c r="BR37" s="10"/>
      <c r="BS37" s="10"/>
      <c r="BT37" s="10"/>
      <c r="BU37" s="10"/>
      <c r="BV37" s="10"/>
      <c r="BW37" s="10"/>
      <c r="BX37" s="10"/>
      <c r="BY37" s="10"/>
    </row>
    <row r="38" spans="4:77" x14ac:dyDescent="0.15">
      <c r="H38" s="16"/>
      <c r="I38" s="16"/>
      <c r="J38" s="16"/>
      <c r="K38" s="16"/>
      <c r="L38" s="16"/>
      <c r="M38" s="10"/>
      <c r="N38" s="10"/>
      <c r="O38" s="10"/>
      <c r="R38" s="40"/>
      <c r="S38" s="10"/>
      <c r="V38" s="40"/>
      <c r="Z38" s="40"/>
      <c r="AB38" s="40"/>
      <c r="AC38" s="40"/>
      <c r="AL38" s="10"/>
      <c r="AN38" s="10"/>
      <c r="AP38" s="10"/>
      <c r="AQ38" s="10"/>
      <c r="AU38" s="10"/>
      <c r="BR38" s="10"/>
      <c r="BS38" s="10"/>
      <c r="BT38" s="10"/>
      <c r="BU38" s="10"/>
      <c r="BV38" s="10"/>
      <c r="BW38" s="10"/>
      <c r="BX38" s="10"/>
      <c r="BY38" s="10"/>
    </row>
    <row r="39" spans="4:77" x14ac:dyDescent="0.15">
      <c r="H39" s="16"/>
      <c r="I39" s="16"/>
      <c r="J39" s="16"/>
      <c r="K39" s="16"/>
      <c r="L39" s="16"/>
      <c r="M39" s="10"/>
      <c r="N39" s="10"/>
      <c r="O39" s="10"/>
      <c r="R39" s="40"/>
      <c r="S39" s="10"/>
      <c r="V39" s="40"/>
      <c r="Z39" s="40"/>
      <c r="AB39" s="40"/>
      <c r="AC39" s="40"/>
      <c r="AL39" s="10"/>
      <c r="AN39" s="10"/>
      <c r="AP39" s="10"/>
      <c r="AQ39" s="10"/>
      <c r="AU39" s="10"/>
      <c r="BR39" s="10"/>
      <c r="BS39" s="10"/>
      <c r="BT39" s="10"/>
      <c r="BU39" s="10"/>
      <c r="BV39" s="10"/>
      <c r="BW39" s="10"/>
      <c r="BX39" s="10"/>
      <c r="BY39" s="10"/>
    </row>
    <row r="40" spans="4:77" x14ac:dyDescent="0.15">
      <c r="H40" s="16"/>
      <c r="I40" s="16"/>
      <c r="J40" s="16"/>
      <c r="K40" s="16"/>
      <c r="L40" s="16"/>
      <c r="M40" s="10"/>
      <c r="N40" s="10"/>
      <c r="O40" s="10"/>
      <c r="R40" s="40"/>
      <c r="S40" s="10"/>
      <c r="V40" s="40"/>
      <c r="Z40" s="40"/>
      <c r="AB40" s="40"/>
      <c r="AC40" s="40"/>
      <c r="AL40" s="10"/>
      <c r="AN40" s="10"/>
      <c r="AP40" s="10"/>
      <c r="AQ40" s="10"/>
      <c r="AU40" s="10"/>
      <c r="BR40" s="10"/>
      <c r="BS40" s="10"/>
      <c r="BT40" s="10"/>
      <c r="BU40" s="10"/>
      <c r="BV40" s="10"/>
      <c r="BW40" s="10"/>
      <c r="BX40" s="10"/>
      <c r="BY40" s="10"/>
    </row>
    <row r="41" spans="4:77" x14ac:dyDescent="0.15">
      <c r="H41" s="16"/>
      <c r="I41" s="16"/>
      <c r="J41" s="16"/>
      <c r="K41" s="16"/>
      <c r="L41" s="16"/>
      <c r="M41" s="10"/>
      <c r="N41" s="10"/>
      <c r="O41" s="10"/>
      <c r="R41" s="40"/>
      <c r="S41" s="10"/>
      <c r="V41" s="40"/>
      <c r="Z41" s="40"/>
      <c r="AB41" s="40"/>
      <c r="AC41" s="40"/>
      <c r="AL41" s="10"/>
      <c r="AN41" s="10"/>
      <c r="AP41" s="10"/>
      <c r="AQ41" s="10"/>
      <c r="AU41" s="10"/>
      <c r="BR41" s="10"/>
      <c r="BS41" s="10"/>
      <c r="BT41" s="10"/>
      <c r="BU41" s="10"/>
      <c r="BV41" s="10"/>
      <c r="BW41" s="10"/>
      <c r="BX41" s="10"/>
      <c r="BY41" s="10"/>
    </row>
    <row r="42" spans="4:77" x14ac:dyDescent="0.15">
      <c r="H42" s="16"/>
      <c r="I42" s="16"/>
      <c r="J42" s="16"/>
      <c r="K42" s="16"/>
      <c r="L42" s="16"/>
      <c r="M42" s="10"/>
      <c r="N42" s="10"/>
      <c r="O42" s="10"/>
      <c r="R42" s="40"/>
      <c r="S42" s="10"/>
      <c r="V42" s="40"/>
      <c r="Z42" s="40"/>
      <c r="AB42" s="40"/>
      <c r="AC42" s="40"/>
      <c r="AL42" s="10"/>
      <c r="AN42" s="10"/>
      <c r="AP42" s="10"/>
      <c r="AQ42" s="10"/>
      <c r="AU42" s="10"/>
      <c r="BR42" s="10"/>
      <c r="BS42" s="10"/>
      <c r="BT42" s="10"/>
      <c r="BU42" s="10"/>
      <c r="BV42" s="10"/>
      <c r="BW42" s="10"/>
      <c r="BX42" s="10"/>
      <c r="BY42" s="10"/>
    </row>
    <row r="43" spans="4:77" x14ac:dyDescent="0.15">
      <c r="H43" s="16"/>
      <c r="I43" s="16"/>
      <c r="J43" s="16"/>
      <c r="K43" s="16"/>
      <c r="L43" s="16"/>
      <c r="M43" s="10"/>
      <c r="N43" s="10"/>
      <c r="O43" s="10"/>
      <c r="R43" s="40"/>
      <c r="S43" s="10"/>
      <c r="V43" s="40"/>
      <c r="Z43" s="40"/>
      <c r="AB43" s="40"/>
      <c r="AC43" s="40"/>
      <c r="AL43" s="10"/>
      <c r="AN43" s="10"/>
      <c r="AP43" s="10"/>
      <c r="AQ43" s="10"/>
      <c r="AU43" s="10"/>
      <c r="BR43" s="10"/>
      <c r="BS43" s="10"/>
      <c r="BT43" s="10"/>
      <c r="BU43" s="10"/>
      <c r="BV43" s="10"/>
      <c r="BW43" s="10"/>
      <c r="BX43" s="10"/>
      <c r="BY43" s="10"/>
    </row>
    <row r="44" spans="4:77" x14ac:dyDescent="0.15">
      <c r="H44" s="16"/>
      <c r="I44" s="16"/>
      <c r="J44" s="16"/>
      <c r="K44" s="16"/>
      <c r="L44" s="16"/>
      <c r="M44" s="10"/>
      <c r="N44" s="10"/>
      <c r="O44" s="10"/>
      <c r="R44" s="40"/>
      <c r="S44" s="10"/>
      <c r="V44" s="40"/>
      <c r="Z44" s="40"/>
      <c r="AB44" s="40"/>
      <c r="AC44" s="40"/>
      <c r="AL44" s="10"/>
      <c r="AN44" s="10"/>
      <c r="AP44" s="10"/>
      <c r="AQ44" s="10"/>
      <c r="AU44" s="10"/>
      <c r="BR44" s="10"/>
      <c r="BS44" s="10"/>
      <c r="BT44" s="10"/>
      <c r="BU44" s="10"/>
      <c r="BV44" s="10"/>
      <c r="BW44" s="10"/>
      <c r="BX44" s="10"/>
      <c r="BY44" s="10"/>
    </row>
    <row r="45" spans="4:77" x14ac:dyDescent="0.15">
      <c r="H45" s="16"/>
      <c r="I45" s="16"/>
      <c r="J45" s="16"/>
      <c r="K45" s="16"/>
      <c r="L45" s="16"/>
      <c r="M45" s="10"/>
      <c r="N45" s="10"/>
      <c r="O45" s="10"/>
      <c r="R45" s="40"/>
      <c r="S45" s="10"/>
      <c r="V45" s="40"/>
      <c r="Z45" s="40"/>
      <c r="AB45" s="40"/>
      <c r="AC45" s="40"/>
      <c r="AL45" s="10"/>
      <c r="AN45" s="10"/>
      <c r="AP45" s="10"/>
      <c r="AQ45" s="10"/>
      <c r="AU45" s="10"/>
      <c r="BR45" s="10"/>
      <c r="BS45" s="10"/>
      <c r="BT45" s="10"/>
      <c r="BU45" s="10"/>
      <c r="BV45" s="10"/>
      <c r="BW45" s="10"/>
      <c r="BX45" s="10"/>
      <c r="BY45" s="10"/>
    </row>
    <row r="46" spans="4:77" x14ac:dyDescent="0.15">
      <c r="H46" s="16"/>
      <c r="I46" s="16"/>
      <c r="J46" s="16"/>
      <c r="K46" s="16"/>
      <c r="L46" s="16"/>
      <c r="M46" s="10"/>
      <c r="N46" s="10"/>
      <c r="O46" s="10"/>
      <c r="R46" s="40"/>
      <c r="S46" s="10"/>
      <c r="V46" s="40"/>
      <c r="Z46" s="40"/>
      <c r="AB46" s="40"/>
      <c r="AC46" s="40"/>
      <c r="AL46" s="10"/>
      <c r="AN46" s="10"/>
      <c r="AP46" s="10"/>
      <c r="AQ46" s="10"/>
      <c r="AU46" s="10"/>
      <c r="BR46" s="10"/>
      <c r="BS46" s="10"/>
      <c r="BT46" s="10"/>
      <c r="BU46" s="10"/>
      <c r="BV46" s="10"/>
      <c r="BW46" s="10"/>
      <c r="BX46" s="10"/>
      <c r="BY46" s="10"/>
    </row>
    <row r="47" spans="4:77" x14ac:dyDescent="0.15">
      <c r="H47" s="16"/>
      <c r="I47" s="16"/>
      <c r="J47" s="16"/>
      <c r="K47" s="16"/>
      <c r="L47" s="16"/>
      <c r="M47" s="10"/>
      <c r="N47" s="10"/>
      <c r="O47" s="10"/>
      <c r="R47" s="40"/>
      <c r="S47" s="10"/>
      <c r="V47" s="40"/>
      <c r="Z47" s="40"/>
      <c r="AB47" s="40"/>
      <c r="AC47" s="40"/>
      <c r="AL47" s="10"/>
      <c r="AN47" s="10"/>
      <c r="AP47" s="10"/>
      <c r="AQ47" s="10"/>
      <c r="AU47" s="10"/>
      <c r="BR47" s="10"/>
      <c r="BS47" s="10"/>
      <c r="BT47" s="10"/>
      <c r="BU47" s="10"/>
      <c r="BV47" s="10"/>
      <c r="BW47" s="10"/>
      <c r="BX47" s="10"/>
      <c r="BY47" s="10"/>
    </row>
    <row r="48" spans="4:77" x14ac:dyDescent="0.15">
      <c r="H48" s="16"/>
      <c r="I48" s="16"/>
      <c r="J48" s="16"/>
      <c r="K48" s="16"/>
      <c r="L48" s="16"/>
      <c r="M48" s="10"/>
      <c r="N48" s="10"/>
      <c r="O48" s="10"/>
      <c r="R48" s="40"/>
      <c r="S48" s="10"/>
      <c r="V48" s="40"/>
      <c r="Z48" s="40"/>
      <c r="AB48" s="40"/>
      <c r="AC48" s="40"/>
      <c r="AL48" s="10"/>
      <c r="AN48" s="10"/>
      <c r="AP48" s="10"/>
      <c r="AQ48" s="10"/>
      <c r="AU48" s="10"/>
      <c r="BR48" s="10"/>
      <c r="BS48" s="10"/>
      <c r="BT48" s="10"/>
      <c r="BU48" s="10"/>
      <c r="BV48" s="10"/>
      <c r="BW48" s="10"/>
      <c r="BX48" s="10"/>
      <c r="BY48" s="10"/>
    </row>
    <row r="49" spans="8:77" x14ac:dyDescent="0.15">
      <c r="H49" s="16"/>
      <c r="I49" s="16"/>
      <c r="J49" s="16"/>
      <c r="K49" s="16"/>
      <c r="L49" s="16"/>
      <c r="M49" s="10"/>
      <c r="N49" s="10"/>
      <c r="O49" s="10"/>
      <c r="R49" s="40"/>
      <c r="S49" s="10"/>
      <c r="V49" s="40"/>
      <c r="Z49" s="40"/>
      <c r="AB49" s="40"/>
      <c r="AC49" s="40"/>
      <c r="AL49" s="10"/>
      <c r="AN49" s="10"/>
      <c r="AP49" s="10"/>
      <c r="AQ49" s="10"/>
      <c r="AU49" s="10"/>
      <c r="BR49" s="10"/>
      <c r="BS49" s="10"/>
      <c r="BT49" s="10"/>
      <c r="BU49" s="10"/>
      <c r="BV49" s="10"/>
      <c r="BW49" s="10"/>
      <c r="BX49" s="10"/>
      <c r="BY49" s="10"/>
    </row>
    <row r="50" spans="8:77" x14ac:dyDescent="0.15">
      <c r="H50" s="16"/>
      <c r="I50" s="16"/>
      <c r="J50" s="16"/>
      <c r="K50" s="16"/>
      <c r="L50" s="16"/>
      <c r="M50" s="10"/>
      <c r="N50" s="10"/>
      <c r="O50" s="10"/>
      <c r="R50" s="40"/>
      <c r="S50" s="10"/>
      <c r="V50" s="40"/>
      <c r="Z50" s="40"/>
      <c r="AB50" s="40"/>
      <c r="AC50" s="40"/>
      <c r="AL50" s="10"/>
      <c r="AN50" s="10"/>
      <c r="AP50" s="10"/>
      <c r="AQ50" s="10"/>
      <c r="AU50" s="10"/>
      <c r="BR50" s="10"/>
      <c r="BS50" s="10"/>
      <c r="BT50" s="10"/>
      <c r="BU50" s="10"/>
      <c r="BV50" s="10"/>
      <c r="BW50" s="10"/>
      <c r="BX50" s="10"/>
      <c r="BY50" s="10"/>
    </row>
    <row r="51" spans="8:77" x14ac:dyDescent="0.15">
      <c r="H51" s="16"/>
      <c r="I51" s="16"/>
      <c r="J51" s="16"/>
      <c r="K51" s="16"/>
      <c r="L51" s="16"/>
      <c r="M51" s="10"/>
      <c r="N51" s="10"/>
      <c r="O51" s="10"/>
      <c r="R51" s="40"/>
      <c r="S51" s="10"/>
      <c r="V51" s="40"/>
      <c r="Z51" s="40"/>
      <c r="AB51" s="40"/>
      <c r="AC51" s="40"/>
      <c r="AL51" s="10"/>
      <c r="AN51" s="10"/>
      <c r="AP51" s="10"/>
      <c r="AQ51" s="10"/>
      <c r="AU51" s="10"/>
      <c r="BR51" s="10"/>
      <c r="BS51" s="10"/>
      <c r="BT51" s="10"/>
      <c r="BU51" s="10"/>
      <c r="BV51" s="10"/>
      <c r="BW51" s="10"/>
      <c r="BX51" s="10"/>
      <c r="BY51" s="10"/>
    </row>
    <row r="52" spans="8:77" x14ac:dyDescent="0.15">
      <c r="H52" s="16"/>
      <c r="I52" s="16"/>
      <c r="J52" s="16"/>
      <c r="K52" s="16"/>
      <c r="L52" s="16"/>
      <c r="M52" s="10"/>
      <c r="N52" s="10"/>
      <c r="O52" s="10"/>
      <c r="R52" s="40"/>
      <c r="S52" s="10"/>
      <c r="V52" s="40"/>
      <c r="Z52" s="40"/>
      <c r="AB52" s="40"/>
      <c r="AC52" s="40"/>
      <c r="AL52" s="10"/>
      <c r="AN52" s="10"/>
      <c r="AP52" s="10"/>
      <c r="AQ52" s="10"/>
      <c r="AU52" s="10"/>
      <c r="BR52" s="10"/>
      <c r="BS52" s="10"/>
      <c r="BT52" s="10"/>
      <c r="BU52" s="10"/>
      <c r="BV52" s="10"/>
      <c r="BW52" s="10"/>
      <c r="BX52" s="10"/>
      <c r="BY52" s="10"/>
    </row>
    <row r="53" spans="8:77" x14ac:dyDescent="0.15">
      <c r="H53" s="16"/>
      <c r="I53" s="16"/>
      <c r="J53" s="16"/>
      <c r="K53" s="16"/>
      <c r="L53" s="16"/>
      <c r="M53" s="10"/>
      <c r="N53" s="10"/>
      <c r="O53" s="10"/>
      <c r="R53" s="40"/>
      <c r="S53" s="10"/>
      <c r="V53" s="40"/>
      <c r="Z53" s="40"/>
      <c r="AB53" s="40"/>
      <c r="AC53" s="40"/>
      <c r="AL53" s="10"/>
      <c r="AN53" s="10"/>
      <c r="AP53" s="10"/>
      <c r="AQ53" s="10"/>
      <c r="AU53" s="10"/>
      <c r="BR53" s="10"/>
      <c r="BS53" s="10"/>
      <c r="BT53" s="10"/>
      <c r="BU53" s="10"/>
      <c r="BV53" s="10"/>
      <c r="BW53" s="10"/>
      <c r="BX53" s="10"/>
      <c r="BY53" s="10"/>
    </row>
    <row r="54" spans="8:77" x14ac:dyDescent="0.15">
      <c r="H54" s="16"/>
      <c r="I54" s="16"/>
      <c r="J54" s="16"/>
      <c r="K54" s="16"/>
      <c r="L54" s="16"/>
      <c r="M54" s="10"/>
      <c r="N54" s="10"/>
      <c r="O54" s="10"/>
      <c r="R54" s="40"/>
      <c r="S54" s="10"/>
      <c r="V54" s="40"/>
      <c r="Z54" s="40"/>
      <c r="AB54" s="40"/>
      <c r="AC54" s="40"/>
      <c r="AL54" s="10"/>
      <c r="AN54" s="10"/>
      <c r="AP54" s="10"/>
      <c r="AQ54" s="10"/>
      <c r="AU54" s="10"/>
      <c r="BR54" s="10"/>
      <c r="BS54" s="10"/>
      <c r="BT54" s="10"/>
      <c r="BU54" s="10"/>
      <c r="BV54" s="10"/>
      <c r="BW54" s="10"/>
      <c r="BX54" s="10"/>
      <c r="BY54" s="10"/>
    </row>
    <row r="55" spans="8:77" x14ac:dyDescent="0.15">
      <c r="H55" s="16"/>
      <c r="I55" s="16"/>
      <c r="J55" s="16"/>
      <c r="K55" s="16"/>
      <c r="L55" s="16"/>
      <c r="M55" s="10"/>
      <c r="N55" s="10"/>
      <c r="O55" s="10"/>
      <c r="R55" s="40"/>
      <c r="S55" s="10"/>
      <c r="V55" s="40"/>
      <c r="Z55" s="40"/>
      <c r="AB55" s="40"/>
      <c r="AC55" s="40"/>
      <c r="AL55" s="10"/>
      <c r="AN55" s="10"/>
      <c r="AP55" s="10"/>
      <c r="AQ55" s="10"/>
      <c r="AU55" s="10"/>
      <c r="BR55" s="10"/>
      <c r="BS55" s="10"/>
      <c r="BT55" s="10"/>
      <c r="BU55" s="10"/>
      <c r="BV55" s="10"/>
      <c r="BW55" s="10"/>
      <c r="BX55" s="10"/>
      <c r="BY55" s="10"/>
    </row>
    <row r="56" spans="8:77" x14ac:dyDescent="0.15">
      <c r="H56" s="16"/>
      <c r="I56" s="16"/>
      <c r="J56" s="16"/>
      <c r="K56" s="16"/>
      <c r="L56" s="16"/>
      <c r="M56" s="10"/>
      <c r="N56" s="10"/>
      <c r="O56" s="10"/>
      <c r="R56" s="40"/>
      <c r="S56" s="10"/>
      <c r="V56" s="40"/>
      <c r="Z56" s="40"/>
      <c r="AB56" s="40"/>
      <c r="AC56" s="40"/>
      <c r="AL56" s="10"/>
      <c r="AN56" s="10"/>
      <c r="AP56" s="10"/>
      <c r="AQ56" s="10"/>
      <c r="AU56" s="10"/>
      <c r="BR56" s="10"/>
      <c r="BS56" s="10"/>
      <c r="BT56" s="10"/>
      <c r="BU56" s="10"/>
      <c r="BV56" s="10"/>
      <c r="BW56" s="10"/>
      <c r="BX56" s="10"/>
      <c r="BY56" s="10"/>
    </row>
    <row r="57" spans="8:77" x14ac:dyDescent="0.15">
      <c r="H57" s="16"/>
      <c r="I57" s="16"/>
      <c r="J57" s="16"/>
      <c r="K57" s="16"/>
      <c r="L57" s="16"/>
      <c r="M57" s="10"/>
      <c r="N57" s="10"/>
      <c r="O57" s="10"/>
      <c r="R57" s="40"/>
      <c r="S57" s="10"/>
      <c r="V57" s="40"/>
      <c r="Z57" s="40"/>
      <c r="AB57" s="40"/>
      <c r="AC57" s="40"/>
      <c r="AL57" s="10"/>
      <c r="AN57" s="10"/>
      <c r="AP57" s="10"/>
      <c r="AQ57" s="10"/>
      <c r="AU57" s="10"/>
      <c r="BR57" s="10"/>
      <c r="BS57" s="10"/>
      <c r="BT57" s="10"/>
      <c r="BU57" s="10"/>
      <c r="BV57" s="10"/>
      <c r="BW57" s="10"/>
      <c r="BX57" s="10"/>
      <c r="BY57" s="10"/>
    </row>
    <row r="58" spans="8:77" x14ac:dyDescent="0.15">
      <c r="H58" s="16"/>
      <c r="I58" s="16"/>
      <c r="J58" s="16"/>
      <c r="K58" s="16"/>
      <c r="L58" s="16"/>
      <c r="M58" s="10"/>
      <c r="N58" s="10"/>
      <c r="O58" s="10"/>
      <c r="R58" s="40"/>
      <c r="S58" s="10"/>
      <c r="V58" s="40"/>
      <c r="Z58" s="40"/>
      <c r="AB58" s="40"/>
      <c r="AC58" s="40"/>
      <c r="AL58" s="10"/>
      <c r="AN58" s="10"/>
      <c r="AP58" s="10"/>
      <c r="AQ58" s="10"/>
      <c r="AU58" s="10"/>
      <c r="BR58" s="10"/>
      <c r="BS58" s="10"/>
      <c r="BT58" s="10"/>
      <c r="BU58" s="10"/>
      <c r="BV58" s="10"/>
      <c r="BW58" s="10"/>
      <c r="BX58" s="10"/>
      <c r="BY58" s="10"/>
    </row>
    <row r="59" spans="8:77" x14ac:dyDescent="0.15">
      <c r="H59" s="16"/>
      <c r="I59" s="16"/>
      <c r="J59" s="16"/>
      <c r="K59" s="16"/>
      <c r="L59" s="16"/>
      <c r="M59" s="10"/>
      <c r="N59" s="10"/>
      <c r="O59" s="10"/>
      <c r="R59" s="40"/>
      <c r="S59" s="10"/>
      <c r="V59" s="40"/>
      <c r="Z59" s="40"/>
      <c r="AB59" s="40"/>
      <c r="AC59" s="40"/>
      <c r="AL59" s="10"/>
      <c r="AN59" s="10"/>
      <c r="AP59" s="10"/>
      <c r="AQ59" s="10"/>
      <c r="AU59" s="10"/>
      <c r="BR59" s="10"/>
      <c r="BS59" s="10"/>
      <c r="BT59" s="10"/>
      <c r="BU59" s="10"/>
      <c r="BV59" s="10"/>
      <c r="BW59" s="10"/>
      <c r="BX59" s="10"/>
      <c r="BY59" s="10"/>
    </row>
    <row r="60" spans="8:77" x14ac:dyDescent="0.15">
      <c r="H60" s="16"/>
      <c r="I60" s="16"/>
      <c r="J60" s="16"/>
      <c r="K60" s="16"/>
      <c r="L60" s="16"/>
      <c r="M60" s="10"/>
      <c r="N60" s="10"/>
      <c r="O60" s="10"/>
      <c r="R60" s="40"/>
      <c r="S60" s="10"/>
      <c r="V60" s="40"/>
      <c r="Z60" s="40"/>
      <c r="AB60" s="40"/>
      <c r="AC60" s="40"/>
      <c r="AL60" s="10"/>
      <c r="AN60" s="10"/>
      <c r="AP60" s="10"/>
      <c r="AQ60" s="10"/>
      <c r="AU60" s="10"/>
      <c r="BR60" s="10"/>
      <c r="BS60" s="10"/>
      <c r="BT60" s="10"/>
      <c r="BU60" s="10"/>
      <c r="BV60" s="10"/>
      <c r="BW60" s="10"/>
      <c r="BX60" s="10"/>
      <c r="BY60" s="10"/>
    </row>
    <row r="61" spans="8:77" x14ac:dyDescent="0.15">
      <c r="H61" s="16"/>
      <c r="I61" s="16"/>
      <c r="J61" s="16"/>
      <c r="K61" s="16"/>
      <c r="L61" s="16"/>
      <c r="M61" s="10"/>
      <c r="N61" s="10"/>
      <c r="O61" s="10"/>
      <c r="R61" s="40"/>
      <c r="S61" s="10"/>
      <c r="V61" s="40"/>
      <c r="Z61" s="40"/>
      <c r="AB61" s="40"/>
      <c r="AC61" s="40"/>
      <c r="AL61" s="10"/>
      <c r="AN61" s="10"/>
      <c r="AP61" s="10"/>
      <c r="AQ61" s="10"/>
      <c r="AU61" s="10"/>
      <c r="BR61" s="10"/>
      <c r="BS61" s="10"/>
      <c r="BT61" s="10"/>
      <c r="BU61" s="10"/>
      <c r="BV61" s="10"/>
      <c r="BW61" s="10"/>
      <c r="BX61" s="10"/>
      <c r="BY61" s="10"/>
    </row>
  </sheetData>
  <mergeCells count="6">
    <mergeCell ref="AY8:BC8"/>
    <mergeCell ref="BO6:BV6"/>
    <mergeCell ref="L7:M7"/>
    <mergeCell ref="N7:O7"/>
    <mergeCell ref="H7:I7"/>
    <mergeCell ref="J7:K7"/>
  </mergeCells>
  <phoneticPr fontId="11"/>
  <pageMargins left="0.31496062992125984" right="0.19685039370078741" top="0.59055118110236227" bottom="0.47244094488188981" header="0.27559055118110237" footer="0.27559055118110237"/>
  <pageSetup paperSize="8" scale="34" pageOrder="overThenDown" orientation="landscape" blackAndWhite="1" r:id="rId1"/>
  <headerFooter alignWithMargins="0">
    <oddHeader>&amp;R&amp;"ＭＳ Ｐゴシック,太字 斜体"&amp;12&amp;P / &amp;N ﾍﾟｰｼﾞ</oddHeader>
  </headerFooter>
  <colBreaks count="1" manualBreakCount="1">
    <brk id="76" max="4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個人情報(記入例)</vt:lpstr>
      <vt:lpstr>'個人情報(記入例)'!Print_Area</vt:lpstr>
      <vt:lpstr>'個人情報(記入例)'!Print_Titles</vt:lpstr>
    </vt:vector>
  </TitlesOfParts>
  <Company>ＣＲＣ</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ＣＲＣ</dc:creator>
  <cp:lastModifiedBy>GSI</cp:lastModifiedBy>
  <cp:lastPrinted>2021-07-13T02:49:01Z</cp:lastPrinted>
  <dcterms:created xsi:type="dcterms:W3CDTF">1998-06-18T02:43:29Z</dcterms:created>
  <dcterms:modified xsi:type="dcterms:W3CDTF">2022-08-03T00:52:24Z</dcterms:modified>
</cp:coreProperties>
</file>